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\Desktop\Enea\Raporty okresowe\IQ 2017\excele na stronę\"/>
    </mc:Choice>
  </mc:AlternateContent>
  <bookViews>
    <workbookView xWindow="0" yWindow="0" windowWidth="28800" windowHeight="11835" firstSheet="1" activeTab="6"/>
  </bookViews>
  <sheets>
    <sheet name="Pasywa Q" sheetId="3" state="hidden" r:id="rId1"/>
    <sheet name="Balance sheet" sheetId="2" r:id="rId2"/>
    <sheet name="P&amp;L" sheetId="4" r:id="rId3"/>
    <sheet name="CF" sheetId="6" r:id="rId4"/>
    <sheet name="Areas of activity" sheetId="7" r:id="rId5"/>
    <sheet name="Key operational figures" sheetId="8" r:id="rId6"/>
    <sheet name="Indicators" sheetId="10" r:id="rId7"/>
  </sheets>
  <definedNames>
    <definedName name="_xlnm.Print_Area" localSheetId="4">'Areas of activity'!$A$1:$AG$59</definedName>
    <definedName name="_xlnm.Print_Area" localSheetId="1">'Balance sheet'!$A$1:$AD$65</definedName>
    <definedName name="_xlnm.Print_Area" localSheetId="3">CF!$A$1:$AE$8</definedName>
    <definedName name="_xlnm.Print_Area" localSheetId="6">Indicators!$A$1:$AI$17</definedName>
    <definedName name="_xlnm.Print_Area" localSheetId="5">'Key operational figures'!$A$1:$AH$19</definedName>
    <definedName name="_xlnm.Print_Area" localSheetId="2">'P&amp;L'!$A$1:$AI$42</definedName>
  </definedNames>
  <calcPr calcId="152511"/>
</workbook>
</file>

<file path=xl/calcChain.xml><?xml version="1.0" encoding="utf-8"?>
<calcChain xmlns="http://schemas.openxmlformats.org/spreadsheetml/2006/main">
  <c r="N10" i="4" l="1"/>
  <c r="N6" i="4"/>
  <c r="H6" i="4"/>
  <c r="H4" i="4"/>
  <c r="M66" i="2"/>
  <c r="F52" i="2"/>
  <c r="F41" i="2"/>
  <c r="F17" i="2"/>
  <c r="F4" i="2"/>
  <c r="F64" i="2" l="1"/>
  <c r="F66" i="2" s="1"/>
  <c r="L12" i="3"/>
  <c r="Q12" i="3" l="1"/>
</calcChain>
</file>

<file path=xl/sharedStrings.xml><?xml version="1.0" encoding="utf-8"?>
<sst xmlns="http://schemas.openxmlformats.org/spreadsheetml/2006/main" count="525" uniqueCount="410">
  <si>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</si>
  <si>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</si>
  <si>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</si>
  <si>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</si>
  <si>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</si>
  <si>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</si>
  <si>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</si>
  <si>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</si>
  <si>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2Q 2013</t>
  </si>
  <si>
    <t>3Q 2013</t>
  </si>
  <si>
    <t>4Q 2013</t>
  </si>
  <si>
    <t>1Q 2013</t>
  </si>
  <si>
    <t>PASYWA</t>
  </si>
  <si>
    <t xml:space="preserve">Kapitał własny </t>
  </si>
  <si>
    <t xml:space="preserve">Kapitał zakładowy </t>
  </si>
  <si>
    <t xml:space="preserve">Kapitał własny przypadający na akcjonariuszy jednostki dominującej </t>
  </si>
  <si>
    <t xml:space="preserve">Kapitał z nadwyżki ceny emisyjnej nad wartością nominalną </t>
  </si>
  <si>
    <t xml:space="preserve">Kapitał związany z płatnościami w formie akcji </t>
  </si>
  <si>
    <t>Kapitał z aktualizacji wyceny instrumentów finansowych</t>
  </si>
  <si>
    <t xml:space="preserve">Pozostałe kapitały </t>
  </si>
  <si>
    <t xml:space="preserve">Zyski zatrzymane </t>
  </si>
  <si>
    <t>Udziały niekontrolujące</t>
  </si>
  <si>
    <t>Razem kapitał własny</t>
  </si>
  <si>
    <t xml:space="preserve">ZOBOWIĄZANIA </t>
  </si>
  <si>
    <t xml:space="preserve">Zobowiązania długoterminowe </t>
  </si>
  <si>
    <t xml:space="preserve">Kredyty i pożyczki </t>
  </si>
  <si>
    <t>Zobowiązania z tytułu leasingu finansowego</t>
  </si>
  <si>
    <t>Rozliczenie dochodu z tytułu dotacji i opłat przyłączeniowych</t>
  </si>
  <si>
    <t>Rezerwa z tytułu odroczonego podatku dochodowego</t>
  </si>
  <si>
    <t>Zobowiązania z tytułu świadczeń pracowniczych</t>
  </si>
  <si>
    <t xml:space="preserve">Zobowiązania finansowe wyceniane w wartości godziwej przez wynik finansowy </t>
  </si>
  <si>
    <t xml:space="preserve">Rezerwy na pozostałe zobowiązania i obciążenia </t>
  </si>
  <si>
    <t xml:space="preserve">Zobowiązania krótkoterminowe </t>
  </si>
  <si>
    <t>Zobowiązania z tytułu dostaw i usług oraz pozostałe zobowiązania</t>
  </si>
  <si>
    <t xml:space="preserve">Zobowiązania z tytułu bieżącego podatku dochodowego </t>
  </si>
  <si>
    <t xml:space="preserve">Zobowiązania z tytułu świadczeń pracowniczych </t>
  </si>
  <si>
    <t xml:space="preserve">Zobowiązania z tytułu ekwiwalentu prawa do nieodpłatnego nabycia akcji </t>
  </si>
  <si>
    <t>Zobowiązania finansowe wyceniane w wartości godziwej przez wynik finansowy</t>
  </si>
  <si>
    <t>Rezerwa na świadectwa pochodzenia energii</t>
  </si>
  <si>
    <t>Rezerwy na pozostałe zobowiązania i inne obciążenia</t>
  </si>
  <si>
    <t>Zobowiązania związane z aktywami trwałymi przeznaczonymi do sprzedaży</t>
  </si>
  <si>
    <t xml:space="preserve">Razem zobowiązania </t>
  </si>
  <si>
    <t>Razem kapitał własny i zobowiązania</t>
  </si>
  <si>
    <t xml:space="preserve">     </t>
  </si>
  <si>
    <t xml:space="preserve">-  </t>
  </si>
  <si>
    <t xml:space="preserve">  </t>
  </si>
  <si>
    <t>Q1 2012</t>
  </si>
  <si>
    <t>Q2 2012</t>
  </si>
  <si>
    <t>Q3 2012</t>
  </si>
  <si>
    <t>Q4 2012</t>
  </si>
  <si>
    <t>Y 2012</t>
  </si>
  <si>
    <t>Q1 2013</t>
  </si>
  <si>
    <t>Q2 2013</t>
  </si>
  <si>
    <t>Q3 2013</t>
  </si>
  <si>
    <t>Q4 2013</t>
  </si>
  <si>
    <t>Y 2013</t>
  </si>
  <si>
    <t>tys. zł</t>
  </si>
  <si>
    <t>Razem zabowiązanie długoterminowe</t>
  </si>
  <si>
    <t>Razem zobowiązania  krótkoterminowe</t>
  </si>
  <si>
    <t>EBITDA</t>
  </si>
  <si>
    <t>GWh</t>
  </si>
  <si>
    <t>TJ</t>
  </si>
  <si>
    <t>EBIT</t>
  </si>
  <si>
    <t>CAPEX</t>
  </si>
  <si>
    <t>31.03.2014</t>
  </si>
  <si>
    <t>Q1 2014</t>
  </si>
  <si>
    <t xml:space="preserve">EBITDA </t>
  </si>
  <si>
    <t>Q2 2014</t>
  </si>
  <si>
    <t>Q3 2014</t>
  </si>
  <si>
    <t>31.03.2015</t>
  </si>
  <si>
    <t>Q1 2015</t>
  </si>
  <si>
    <t>30.06.2015</t>
  </si>
  <si>
    <t>30.09.2015</t>
  </si>
  <si>
    <t>Y 2015</t>
  </si>
  <si>
    <t>Q4 2015</t>
  </si>
  <si>
    <t>31.12.2015</t>
  </si>
  <si>
    <t>m</t>
  </si>
  <si>
    <t>Y 2014</t>
  </si>
  <si>
    <t>Q4 2014</t>
  </si>
  <si>
    <t>Asstes</t>
  </si>
  <si>
    <t>Deferred tax assets</t>
  </si>
  <si>
    <t>Financial assets available for sale</t>
  </si>
  <si>
    <t>Derivatives</t>
  </si>
  <si>
    <t>Trade and other receivables</t>
  </si>
  <si>
    <t>Current assets</t>
  </si>
  <si>
    <t xml:space="preserve">Total assets </t>
  </si>
  <si>
    <t xml:space="preserve">Equity and liabilities </t>
  </si>
  <si>
    <t>Equity</t>
  </si>
  <si>
    <t xml:space="preserve">Share capital </t>
  </si>
  <si>
    <t xml:space="preserve">Share premium </t>
  </si>
  <si>
    <t xml:space="preserve">Share-based payments reserve </t>
  </si>
  <si>
    <t>Financial instruments revaluation reserve</t>
  </si>
  <si>
    <t>Non-controlling interests</t>
  </si>
  <si>
    <t xml:space="preserve">LIABILITIES </t>
  </si>
  <si>
    <t>Non-current liabilities</t>
  </si>
  <si>
    <t>Trade and other liabilities</t>
  </si>
  <si>
    <t xml:space="preserve">Provisions for other liabilities and charges </t>
  </si>
  <si>
    <t>Current liabilities</t>
  </si>
  <si>
    <t xml:space="preserve">Total liabilities </t>
  </si>
  <si>
    <t xml:space="preserve">Total equity and liabilities </t>
  </si>
  <si>
    <t>['000 PLN]</t>
  </si>
  <si>
    <r>
      <t>31.12.2014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</si>
  <si>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</si>
  <si>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</si>
  <si>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</si>
  <si>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</si>
  <si>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</si>
  <si>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</si>
  <si>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t>Revenue</t>
  </si>
  <si>
    <t>Cost</t>
  </si>
  <si>
    <t>Financial revenue</t>
  </si>
  <si>
    <t xml:space="preserve">Share in profits/losses of associates measured using the equity method </t>
  </si>
  <si>
    <t>Sale of coal</t>
  </si>
  <si>
    <t xml:space="preserve">Statement of Cash Flows </t>
  </si>
  <si>
    <t>Net cash flows from operating activities</t>
  </si>
  <si>
    <t>Net cash flows from investing activities</t>
  </si>
  <si>
    <r>
      <t>30.09.2014(restated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</si>
  <si>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</si>
  <si>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</si>
  <si>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</si>
  <si>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</si>
  <si>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</si>
  <si>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</si>
  <si>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</si>
  <si>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</si>
  <si>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</si>
  <si>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</si>
  <si>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</si>
  <si>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t>Trade</t>
  </si>
  <si>
    <t>Distribution</t>
  </si>
  <si>
    <t>Generation</t>
  </si>
  <si>
    <t>Other activity</t>
  </si>
  <si>
    <t xml:space="preserve">Undistributed items and exclusions </t>
  </si>
  <si>
    <t>Total EBITDA</t>
  </si>
  <si>
    <t xml:space="preserve">        electricity</t>
  </si>
  <si>
    <t xml:space="preserve">        certificates of origin</t>
  </si>
  <si>
    <t xml:space="preserve">        heat</t>
  </si>
  <si>
    <t xml:space="preserve">        recovery of stranded costs</t>
  </si>
  <si>
    <t xml:space="preserve">        other</t>
  </si>
  <si>
    <t>Non-financial fixed assets impairment write-down</t>
  </si>
  <si>
    <t>Sales revenue</t>
  </si>
  <si>
    <t xml:space="preserve">        coal</t>
  </si>
  <si>
    <t xml:space="preserve">        goods and materials</t>
  </si>
  <si>
    <t>Sales of distribution services to end users</t>
  </si>
  <si>
    <t>Sales of heat</t>
  </si>
  <si>
    <r>
      <t xml:space="preserve">Mining </t>
    </r>
    <r>
      <rPr>
        <b/>
        <vertAlign val="superscript"/>
        <sz val="9"/>
        <color theme="1"/>
        <rFont val="Calibri"/>
        <family val="2"/>
        <charset val="238"/>
        <scheme val="minor"/>
      </rPr>
      <t>2)</t>
    </r>
  </si>
  <si>
    <t>thou. of tonnes</t>
  </si>
  <si>
    <t>Profitability ratios</t>
  </si>
  <si>
    <t>ROE - return on equity</t>
  </si>
  <si>
    <t>ROA - return on assets</t>
  </si>
  <si>
    <t>Net profitability</t>
  </si>
  <si>
    <t>Operating profitability</t>
  </si>
  <si>
    <t>Total debt ratio</t>
  </si>
  <si>
    <t>Net debt / EBITDA</t>
  </si>
  <si>
    <t>Economic activity ratios</t>
  </si>
  <si>
    <t>Current receivables turnover in days</t>
  </si>
  <si>
    <t>Turnover of trade and other payables in days</t>
  </si>
  <si>
    <t>Inventory turnover in days</t>
  </si>
  <si>
    <r>
      <t>31.12.2014(restated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</si>
  <si>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</si>
  <si>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</si>
  <si>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</si>
  <si>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</si>
  <si>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</si>
  <si>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rFont val="Calibri"/>
        <family val="2"/>
        <charset val="238"/>
        <scheme val="minor"/>
      </rPr>
      <t>1)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 1Y 2015</t>
    </r>
  </si>
  <si>
    <r>
      <rPr>
        <b/>
        <vertAlign val="superscript"/>
        <sz val="8"/>
        <rFont val="Calibri"/>
        <family val="2"/>
        <charset val="238"/>
        <scheme val="minor"/>
      </rPr>
      <t>2)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 3Q 2015</t>
    </r>
  </si>
  <si>
    <r>
      <rPr>
        <b/>
        <vertAlign val="superscript"/>
        <sz val="8"/>
        <rFont val="Calibri"/>
        <family val="2"/>
        <charset val="238"/>
        <scheme val="minor"/>
      </rPr>
      <t>3)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 1H 2015</t>
    </r>
  </si>
  <si>
    <r>
      <rPr>
        <b/>
        <vertAlign val="superscript"/>
        <sz val="8"/>
        <rFont val="Calibri"/>
        <family val="2"/>
        <charset val="238"/>
        <scheme val="minor"/>
      </rPr>
      <t>4)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 1Y 2014</t>
    </r>
  </si>
  <si>
    <r>
      <rPr>
        <b/>
        <vertAlign val="superscript"/>
        <sz val="8"/>
        <rFont val="Calibri"/>
        <family val="2"/>
        <charset val="238"/>
        <scheme val="minor"/>
      </rPr>
      <t>5)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 3Q 2014</t>
    </r>
  </si>
  <si>
    <r>
      <rPr>
        <b/>
        <vertAlign val="superscript"/>
        <sz val="8"/>
        <rFont val="Calibri"/>
        <family val="2"/>
        <charset val="238"/>
        <scheme val="minor"/>
      </rPr>
      <t>6)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 1H 2014 </t>
    </r>
  </si>
  <si>
    <r>
      <rPr>
        <b/>
        <vertAlign val="superscript"/>
        <sz val="8"/>
        <rFont val="Calibri"/>
        <family val="2"/>
        <charset val="238"/>
        <scheme val="minor"/>
      </rPr>
      <t>7)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 1Q 2014 </t>
    </r>
  </si>
  <si>
    <r>
      <rPr>
        <b/>
        <vertAlign val="superscript"/>
        <sz val="8"/>
        <rFont val="Calibri"/>
        <family val="2"/>
        <charset val="238"/>
        <scheme val="minor"/>
      </rPr>
      <t>8)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 1Y 2013</t>
    </r>
  </si>
  <si>
    <r>
      <rPr>
        <b/>
        <vertAlign val="superscript"/>
        <sz val="8"/>
        <rFont val="Calibri"/>
        <family val="2"/>
        <charset val="238"/>
        <scheme val="minor"/>
      </rPr>
      <t>9)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 3Q 2013</t>
    </r>
  </si>
  <si>
    <r>
      <rPr>
        <b/>
        <vertAlign val="superscript"/>
        <sz val="8"/>
        <rFont val="Calibri"/>
        <family val="2"/>
        <charset val="238"/>
        <scheme val="minor"/>
      </rPr>
      <t>10)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 1H 2013 </t>
    </r>
  </si>
  <si>
    <r>
      <rPr>
        <b/>
        <vertAlign val="superscript"/>
        <sz val="8"/>
        <rFont val="Calibri"/>
        <family val="2"/>
        <charset val="238"/>
        <scheme val="minor"/>
      </rPr>
      <t>11)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 1Q 2013</t>
    </r>
  </si>
  <si>
    <r>
      <rPr>
        <b/>
        <vertAlign val="superscript"/>
        <sz val="8"/>
        <rFont val="Calibri"/>
        <family val="2"/>
        <charset val="238"/>
        <scheme val="minor"/>
      </rPr>
      <t>12)</t>
    </r>
    <r>
      <rPr>
        <b/>
        <sz val="8"/>
        <rFont val="Calibri"/>
        <family val="2"/>
        <charset val="238"/>
        <scheme val="minor"/>
      </rPr>
      <t xml:space="preserve"> restated in accordance with the published Consolidated Financial Statements for  1Y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</si>
  <si>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</si>
  <si>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</si>
  <si>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</si>
  <si>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</si>
  <si>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</si>
  <si>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</si>
  <si>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</si>
  <si>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</si>
  <si>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9)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</si>
  <si>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</si>
  <si>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</si>
  <si>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</si>
  <si>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</si>
  <si>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LW Bogdanka CG’s results have been consolidated since 1 November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</si>
  <si>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LW Bogdanka CG’s results have been consolidated since 1 November 2015</t>
    </r>
  </si>
  <si>
    <t>* presentation adjustment of investment - offset between segment of Distribution and segment of Other activity</t>
  </si>
  <si>
    <t>31.03.2016</t>
  </si>
  <si>
    <t>Q1 2016</t>
  </si>
  <si>
    <t>Q2 2016</t>
  </si>
  <si>
    <r>
      <rPr>
        <b/>
        <vertAlign val="superscript"/>
        <sz val="8"/>
        <color theme="1"/>
        <rFont val="Calibri"/>
        <family val="2"/>
        <charset val="238"/>
        <scheme val="minor"/>
      </rPr>
      <t>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</si>
  <si>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</si>
  <si>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</si>
  <si>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</si>
  <si>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</si>
  <si>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9)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</si>
  <si>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10)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</si>
  <si>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</si>
  <si>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</si>
  <si>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2013 </t>
    </r>
  </si>
  <si>
    <r>
      <t>Y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</si>
  <si>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</si>
  <si>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</si>
  <si>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</si>
  <si>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</si>
  <si>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</si>
  <si>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</si>
  <si>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</si>
  <si>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</si>
  <si>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</si>
  <si>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</si>
  <si>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</si>
  <si>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</si>
  <si>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</si>
  <si>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</si>
  <si>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</si>
  <si>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2016</t>
    </r>
  </si>
  <si>
    <t>30.06.2016</t>
  </si>
  <si>
    <t>30.09.2016</t>
  </si>
  <si>
    <t>Q3 2016</t>
  </si>
  <si>
    <r>
      <t>Q3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</si>
  <si>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</si>
  <si>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</si>
  <si>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2016</t>
    </r>
  </si>
  <si>
    <r>
      <t>Q3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</si>
  <si>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2016</t>
    </r>
  </si>
  <si>
    <t>Q4 2016</t>
  </si>
  <si>
    <t>Y 2016</t>
  </si>
  <si>
    <r>
      <t>Y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</si>
  <si>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</si>
  <si>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</si>
  <si>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</si>
  <si>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</si>
  <si>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</si>
  <si>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2016</t>
    </r>
  </si>
  <si>
    <r>
      <t>Q4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</si>
  <si>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</si>
  <si>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</si>
  <si>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</si>
  <si>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</si>
  <si>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</si>
  <si>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</si>
  <si>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extension of the operations in the area of Trade with sales of natural gas took place in Q4 2014</t>
    </r>
  </si>
  <si>
    <t>Total generation of electricity, including:</t>
  </si>
  <si>
    <t>Fixed assets</t>
  </si>
  <si>
    <t>Tangible fixed assets</t>
  </si>
  <si>
    <t>Perpetual usufruct</t>
  </si>
  <si>
    <t>Intangible assets</t>
  </si>
  <si>
    <t>Investment properties</t>
  </si>
  <si>
    <t>Investments in subsidiaries and jointly controlled entities</t>
  </si>
  <si>
    <t>Financial assets valued at fair value through profit or loss</t>
  </si>
  <si>
    <t>Funds gathered within Mine Liquidation Fund</t>
  </si>
  <si>
    <t>Inventories</t>
  </si>
  <si>
    <t>Current income tax assets</t>
  </si>
  <si>
    <t>Financial assets held to maturity</t>
  </si>
  <si>
    <t>Cash and cash equivalents</t>
  </si>
  <si>
    <t>Fixed assets for sale</t>
  </si>
  <si>
    <t>Other reserves</t>
  </si>
  <si>
    <t>Reserve capital from valuation of hedging instruments</t>
  </si>
  <si>
    <t>Retained earnings</t>
  </si>
  <si>
    <t>Revenue from sale of heat energy</t>
  </si>
  <si>
    <t>Revenue from sale of distribution services</t>
  </si>
  <si>
    <t>Recovery of stranded costs</t>
  </si>
  <si>
    <t xml:space="preserve">Net sales revenue </t>
  </si>
  <si>
    <t>Revenue from sale of other services</t>
  </si>
  <si>
    <t>Revenue from sale of goods and materials</t>
  </si>
  <si>
    <t>Revenue from certificates of origin</t>
  </si>
  <si>
    <t>Revenue from sale of natural gas</t>
  </si>
  <si>
    <t>Revenue from sale of electricity</t>
  </si>
  <si>
    <t>Amortisation/depreciation</t>
  </si>
  <si>
    <t>Employee benefit costs</t>
  </si>
  <si>
    <t>Consumption of materials and raw materials and value of goods sold</t>
  </si>
  <si>
    <t>Transmission services</t>
  </si>
  <si>
    <t>Other outsourced services</t>
  </si>
  <si>
    <t>Taxes and charges</t>
  </si>
  <si>
    <t>Cost of sales</t>
  </si>
  <si>
    <t>Other operating revenue</t>
  </si>
  <si>
    <t>Other operating expenses</t>
  </si>
  <si>
    <t>Profit / (loss) on sales and liquidation of tangible fixed assets</t>
  </si>
  <si>
    <t>Operating profit/(loss)</t>
  </si>
  <si>
    <t>Financial costs</t>
  </si>
  <si>
    <t>Write off of goodwill</t>
  </si>
  <si>
    <t>Dividend revenue</t>
  </si>
  <si>
    <t>Profit / (loss) before tax</t>
  </si>
  <si>
    <t>Income tax</t>
  </si>
  <si>
    <t>Net profit / (loss) for the reporting period</t>
  </si>
  <si>
    <t>Net cash flows from financing activities</t>
  </si>
  <si>
    <t>Net increase / (decrease) in cash and cash equivalents</t>
  </si>
  <si>
    <t>Closing balance of cash and cash equivalents</t>
  </si>
  <si>
    <t>Area of Trade</t>
  </si>
  <si>
    <t xml:space="preserve">        distribution services to end users</t>
  </si>
  <si>
    <t xml:space="preserve">        fees for grid connection</t>
  </si>
  <si>
    <t>Area of Generation</t>
  </si>
  <si>
    <r>
      <t xml:space="preserve">Area of Mining </t>
    </r>
    <r>
      <rPr>
        <b/>
        <vertAlign val="superscript"/>
        <sz val="9"/>
        <rFont val="Calibri"/>
        <family val="2"/>
        <charset val="238"/>
        <scheme val="minor"/>
      </rPr>
      <t>1)</t>
    </r>
  </si>
  <si>
    <t xml:space="preserve">        other products and services</t>
  </si>
  <si>
    <t>Area of Other activity</t>
  </si>
  <si>
    <r>
      <t>Sales of electricity and gas to retail customers</t>
    </r>
    <r>
      <rPr>
        <vertAlign val="superscript"/>
        <sz val="9"/>
        <rFont val="Calibri"/>
        <family val="2"/>
        <charset val="238"/>
        <scheme val="minor"/>
      </rPr>
      <t xml:space="preserve"> 1)</t>
    </r>
  </si>
  <si>
    <t xml:space="preserve">Number of costumers (Power Delivery Points) </t>
  </si>
  <si>
    <t>thou.</t>
  </si>
  <si>
    <t>Number of customers (closing balance)</t>
  </si>
  <si>
    <t>Gross generation of heat</t>
  </si>
  <si>
    <t xml:space="preserve">        from conventional sources </t>
  </si>
  <si>
    <t xml:space="preserve">        from renewable sources of energy</t>
  </si>
  <si>
    <t>Sales of electricity from conventional sources</t>
  </si>
  <si>
    <t>Sales of electricity from renewable sources of energy</t>
  </si>
  <si>
    <t>Liquidity and financial structure ratios</t>
  </si>
  <si>
    <t>Current ratio</t>
  </si>
  <si>
    <t>Equity-to-fixed assets ratio</t>
  </si>
  <si>
    <r>
      <t>Revenue from sales of CO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emission allowances</t>
    </r>
  </si>
  <si>
    <r>
      <t>Allowances for emissions of CO</t>
    </r>
    <r>
      <rPr>
        <vertAlign val="subscript"/>
        <sz val="9"/>
        <color theme="1"/>
        <rFont val="Calibri"/>
        <family val="2"/>
        <charset val="238"/>
        <scheme val="minor"/>
      </rPr>
      <t>2</t>
    </r>
  </si>
  <si>
    <r>
      <t>Costs of energy purchases for resale</t>
    </r>
    <r>
      <rPr>
        <vertAlign val="superscript"/>
        <sz val="9"/>
        <rFont val="Calibri"/>
        <family val="2"/>
        <charset val="238"/>
        <scheme val="minor"/>
      </rPr>
      <t xml:space="preserve"> 1)</t>
    </r>
  </si>
  <si>
    <r>
      <t xml:space="preserve">        sale of allowance for emissions of CO</t>
    </r>
    <r>
      <rPr>
        <i/>
        <vertAlign val="subscript"/>
        <sz val="9"/>
        <color theme="1"/>
        <rFont val="Calibri"/>
        <family val="2"/>
        <charset val="238"/>
        <scheme val="minor"/>
      </rPr>
      <t>2</t>
    </r>
  </si>
  <si>
    <t>Area of Distribution</t>
  </si>
  <si>
    <t>EBITDA profitability</t>
  </si>
  <si>
    <t>Non-financial fixed assets impairment 
write-down</t>
  </si>
  <si>
    <t>31.12.2016</t>
  </si>
  <si>
    <r>
      <t xml:space="preserve">Mining </t>
    </r>
    <r>
      <rPr>
        <vertAlign val="superscript"/>
        <sz val="9"/>
        <rFont val="Calibri"/>
        <family val="2"/>
        <charset val="238"/>
        <scheme val="minor"/>
      </rPr>
      <t>1)</t>
    </r>
  </si>
  <si>
    <t>SPECIFICATION:</t>
  </si>
  <si>
    <t>3 069*</t>
  </si>
  <si>
    <t>Q1 2017</t>
  </si>
  <si>
    <t> </t>
  </si>
  <si>
    <r>
      <t>Y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</si>
  <si>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</si>
  <si>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</si>
  <si>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</si>
  <si>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</si>
  <si>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</si>
  <si>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</si>
  <si>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1Q 2017</t>
    </r>
  </si>
  <si>
    <r>
      <t>Y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</si>
  <si>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</si>
  <si>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</si>
  <si>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</si>
  <si>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</si>
  <si>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</si>
  <si>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</si>
  <si>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</si>
  <si>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</si>
  <si>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</si>
  <si>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</si>
  <si>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</si>
  <si>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</si>
  <si>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</si>
  <si>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</si>
  <si>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1Q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</si>
  <si>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</si>
  <si>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</si>
  <si>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</si>
  <si>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9)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</si>
  <si>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</si>
  <si>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10)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</si>
  <si>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</si>
  <si>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</si>
  <si>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</si>
  <si>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</si>
  <si>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</si>
  <si>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1Q 2013</t>
    </r>
  </si>
  <si>
    <r>
      <t>Q1 2016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</si>
  <si>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2015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</si>
  <si>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</si>
  <si>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</si>
  <si>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</si>
  <si>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</si>
  <si>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</si>
  <si>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</si>
  <si>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</si>
  <si>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</si>
  <si>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</si>
  <si>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</si>
  <si>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</si>
  <si>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</si>
  <si>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</si>
  <si>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</si>
  <si>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</si>
  <si>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</si>
  <si>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</si>
  <si>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</si>
  <si>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</si>
  <si>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9)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</si>
  <si>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10)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</si>
  <si>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</si>
  <si>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</si>
  <si>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</si>
  <si>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</si>
  <si>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</si>
  <si>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</si>
  <si>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</si>
  <si>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18)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</si>
  <si>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19)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 1Y 2012</t>
    </r>
  </si>
  <si>
    <t>Sales of electricity from purchases</t>
  </si>
  <si>
    <t xml:space="preserve">Credits and loans </t>
  </si>
  <si>
    <t>Financial lease contract liabilities</t>
  </si>
  <si>
    <t>Settlement of income from subsidies and connection fees</t>
  </si>
  <si>
    <t>Deferred income tax provision</t>
  </si>
  <si>
    <t>Liabilities for employee benefits</t>
  </si>
  <si>
    <t xml:space="preserve">Financial liabilities valued at fair value through financial result </t>
  </si>
  <si>
    <t xml:space="preserve">Current income tax liabilities </t>
  </si>
  <si>
    <t xml:space="preserve">Liabilities for employee benefits </t>
  </si>
  <si>
    <t xml:space="preserve">Liabilities for the equivalent of the free of charge share purchase right </t>
  </si>
  <si>
    <t>Financial liabilities valued at fair value through financial result</t>
  </si>
  <si>
    <t>Provisions for other liabilities and other charges</t>
  </si>
  <si>
    <t>Liabilities related to fixed assets held for sale</t>
  </si>
  <si>
    <t>Roadway works</t>
  </si>
  <si>
    <t>Net production</t>
  </si>
  <si>
    <t>Gross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</si>
</sst>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2465C3"/>
      <name val="Calibri"/>
      <family val="2"/>
      <charset val="238"/>
      <scheme val="minor"/>
    </font>
    <font>
      <sz val="9"/>
      <color rgb="FF2465C3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vertAlign val="superscript"/>
      <sz val="9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vertAlign val="superscript"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vertAlign val="subscript"/>
      <sz val="9"/>
      <name val="Calibri"/>
      <family val="2"/>
      <charset val="238"/>
      <scheme val="minor"/>
    </font>
    <font>
      <vertAlign val="subscript"/>
      <sz val="9"/>
      <color theme="1"/>
      <name val="Calibri"/>
      <family val="2"/>
      <charset val="238"/>
      <scheme val="minor"/>
    </font>
    <font>
      <i/>
      <vertAlign val="sub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2465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348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/>
    <xf numFmtId="3" fontId="0" fillId="3" borderId="0" xfId="0" applyNumberFormat="1" applyFill="1" applyBorder="1"/>
    <xf numFmtId="0" fontId="1" fillId="3" borderId="0" xfId="0" applyFont="1" applyFill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4" fillId="3" borderId="0" xfId="0" applyFont="1" applyFill="1" applyBorder="1"/>
    <xf numFmtId="3" fontId="1" fillId="3" borderId="0" xfId="0" applyNumberFormat="1" applyFont="1" applyFill="1" applyBorder="1"/>
    <xf numFmtId="0" fontId="0" fillId="4" borderId="0" xfId="0" applyFill="1" applyBorder="1"/>
    <xf numFmtId="3" fontId="0" fillId="4" borderId="0" xfId="0" applyNumberFormat="1" applyFill="1" applyBorder="1"/>
    <xf numFmtId="3" fontId="1" fillId="4" borderId="1" xfId="0" applyNumberFormat="1" applyFont="1" applyFill="1" applyBorder="1"/>
    <xf numFmtId="0" fontId="0" fillId="4" borderId="0" xfId="0" applyFill="1"/>
    <xf numFmtId="0" fontId="1" fillId="4" borderId="0" xfId="0" applyFont="1" applyFill="1"/>
    <xf numFmtId="0" fontId="3" fillId="4" borderId="0" xfId="0" applyFont="1" applyFill="1"/>
    <xf numFmtId="0" fontId="1" fillId="4" borderId="1" xfId="0" applyFont="1" applyFill="1" applyBorder="1"/>
    <xf numFmtId="0" fontId="4" fillId="4" borderId="1" xfId="0" applyFont="1" applyFill="1" applyBorder="1"/>
    <xf numFmtId="3" fontId="0" fillId="4" borderId="0" xfId="0" applyNumberFormat="1" applyFill="1"/>
    <xf numFmtId="0" fontId="2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7" fillId="4" borderId="0" xfId="0" applyFont="1" applyFill="1"/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7" fillId="3" borderId="0" xfId="0" applyFont="1" applyFill="1" applyBorder="1"/>
    <xf numFmtId="0" fontId="6" fillId="3" borderId="0" xfId="0" applyFont="1" applyFill="1" applyBorder="1"/>
    <xf numFmtId="0" fontId="7" fillId="4" borderId="0" xfId="0" applyFont="1" applyFill="1" applyAlignment="1">
      <alignment wrapText="1"/>
    </xf>
    <xf numFmtId="0" fontId="10" fillId="4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/>
    <xf numFmtId="0" fontId="10" fillId="4" borderId="0" xfId="0" applyFont="1" applyFill="1" applyBorder="1" applyAlignment="1">
      <alignment wrapText="1"/>
    </xf>
    <xf numFmtId="0" fontId="10" fillId="3" borderId="0" xfId="0" applyFont="1" applyFill="1" applyBorder="1"/>
    <xf numFmtId="4" fontId="10" fillId="5" borderId="0" xfId="0" applyNumberFormat="1" applyFont="1" applyFill="1" applyBorder="1"/>
    <xf numFmtId="164" fontId="10" fillId="5" borderId="0" xfId="0" applyNumberFormat="1" applyFont="1" applyFill="1" applyBorder="1"/>
    <xf numFmtId="164" fontId="10" fillId="4" borderId="0" xfId="0" applyNumberFormat="1" applyFont="1" applyFill="1" applyBorder="1"/>
    <xf numFmtId="3" fontId="9" fillId="4" borderId="0" xfId="0" applyNumberFormat="1" applyFont="1" applyFill="1" applyAlignment="1">
      <alignment wrapText="1"/>
    </xf>
    <xf numFmtId="3" fontId="9" fillId="3" borderId="0" xfId="0" applyNumberFormat="1" applyFont="1" applyFill="1"/>
    <xf numFmtId="3" fontId="9" fillId="4" borderId="0" xfId="0" applyNumberFormat="1" applyFont="1" applyFill="1" applyBorder="1"/>
    <xf numFmtId="3" fontId="9" fillId="4" borderId="0" xfId="0" applyNumberFormat="1" applyFont="1" applyFill="1"/>
    <xf numFmtId="3" fontId="7" fillId="0" borderId="0" xfId="0" applyNumberFormat="1" applyFont="1"/>
    <xf numFmtId="3" fontId="9" fillId="4" borderId="0" xfId="0" applyNumberFormat="1" applyFont="1" applyFill="1" applyAlignment="1">
      <alignment horizontal="left" vertical="center" wrapText="1"/>
    </xf>
    <xf numFmtId="3" fontId="9" fillId="3" borderId="0" xfId="0" applyNumberFormat="1" applyFont="1" applyFill="1" applyAlignment="1">
      <alignment vertical="center"/>
    </xf>
    <xf numFmtId="3" fontId="10" fillId="4" borderId="1" xfId="0" applyNumberFormat="1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3" fontId="10" fillId="5" borderId="0" xfId="0" applyNumberFormat="1" applyFont="1" applyFill="1" applyBorder="1"/>
    <xf numFmtId="3" fontId="10" fillId="5" borderId="0" xfId="0" applyNumberFormat="1" applyFont="1" applyFill="1"/>
    <xf numFmtId="3" fontId="10" fillId="4" borderId="0" xfId="0" applyNumberFormat="1" applyFont="1" applyFill="1" applyBorder="1"/>
    <xf numFmtId="0" fontId="9" fillId="3" borderId="0" xfId="0" applyFont="1" applyFill="1" applyBorder="1"/>
    <xf numFmtId="3" fontId="9" fillId="3" borderId="0" xfId="0" applyNumberFormat="1" applyFont="1" applyFill="1" applyBorder="1"/>
    <xf numFmtId="0" fontId="9" fillId="5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9" fillId="4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wrapText="1"/>
    </xf>
    <xf numFmtId="0" fontId="8" fillId="4" borderId="0" xfId="0" applyFont="1" applyFill="1" applyAlignment="1">
      <alignment horizontal="left" wrapText="1"/>
    </xf>
    <xf numFmtId="0" fontId="6" fillId="5" borderId="0" xfId="0" applyFont="1" applyFill="1" applyBorder="1"/>
    <xf numFmtId="3" fontId="6" fillId="3" borderId="0" xfId="0" applyNumberFormat="1" applyFont="1" applyFill="1" applyBorder="1"/>
    <xf numFmtId="0" fontId="10" fillId="5" borderId="1" xfId="0" applyFont="1" applyFill="1" applyBorder="1"/>
    <xf numFmtId="0" fontId="9" fillId="5" borderId="0" xfId="0" applyFont="1" applyFill="1"/>
    <xf numFmtId="3" fontId="10" fillId="3" borderId="0" xfId="0" applyNumberFormat="1" applyFont="1" applyFill="1" applyBorder="1"/>
    <xf numFmtId="2" fontId="9" fillId="3" borderId="0" xfId="0" applyNumberFormat="1" applyFont="1" applyFill="1"/>
    <xf numFmtId="2" fontId="7" fillId="3" borderId="0" xfId="0" applyNumberFormat="1" applyFont="1" applyFill="1" applyBorder="1"/>
    <xf numFmtId="0" fontId="7" fillId="3" borderId="0" xfId="0" applyFont="1" applyFill="1" applyAlignment="1">
      <alignment vertical="center"/>
    </xf>
    <xf numFmtId="3" fontId="14" fillId="3" borderId="0" xfId="0" applyNumberFormat="1" applyFont="1" applyFill="1"/>
    <xf numFmtId="0" fontId="14" fillId="3" borderId="0" xfId="0" applyFont="1" applyFill="1"/>
    <xf numFmtId="0" fontId="13" fillId="5" borderId="0" xfId="0" applyFont="1" applyFill="1" applyBorder="1"/>
    <xf numFmtId="2" fontId="14" fillId="3" borderId="0" xfId="0" applyNumberFormat="1" applyFont="1" applyFill="1"/>
    <xf numFmtId="0" fontId="14" fillId="3" borderId="0" xfId="0" applyFont="1" applyFill="1" applyBorder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4" fontId="14" fillId="3" borderId="0" xfId="0" applyNumberFormat="1" applyFont="1" applyFill="1" applyBorder="1"/>
    <xf numFmtId="0" fontId="9" fillId="4" borderId="0" xfId="0" applyFont="1" applyFill="1"/>
    <xf numFmtId="3" fontId="16" fillId="3" borderId="0" xfId="0" applyNumberFormat="1" applyFont="1" applyFill="1"/>
    <xf numFmtId="0" fontId="10" fillId="5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6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/>
    </xf>
    <xf numFmtId="0" fontId="10" fillId="3" borderId="0" xfId="0" applyFont="1" applyFill="1" applyAlignment="1">
      <alignment horizontal="right" wrapText="1"/>
    </xf>
    <xf numFmtId="3" fontId="9" fillId="3" borderId="0" xfId="0" applyNumberFormat="1" applyFont="1" applyFill="1" applyAlignment="1">
      <alignment wrapText="1"/>
    </xf>
    <xf numFmtId="3" fontId="10" fillId="4" borderId="0" xfId="0" applyNumberFormat="1" applyFont="1" applyFill="1" applyBorder="1" applyAlignment="1">
      <alignment wrapText="1"/>
    </xf>
    <xf numFmtId="3" fontId="9" fillId="0" borderId="0" xfId="0" applyNumberFormat="1" applyFont="1"/>
    <xf numFmtId="3" fontId="5" fillId="3" borderId="0" xfId="0" applyNumberFormat="1" applyFont="1" applyFill="1" applyAlignment="1">
      <alignment horizontal="center" wrapText="1"/>
    </xf>
    <xf numFmtId="3" fontId="5" fillId="3" borderId="0" xfId="0" applyNumberFormat="1" applyFont="1" applyFill="1" applyAlignment="1">
      <alignment vertical="center" wrapText="1"/>
    </xf>
    <xf numFmtId="3" fontId="15" fillId="3" borderId="0" xfId="0" applyNumberFormat="1" applyFont="1" applyFill="1" applyAlignment="1">
      <alignment wrapText="1"/>
    </xf>
    <xf numFmtId="3" fontId="15" fillId="0" borderId="0" xfId="0" applyNumberFormat="1" applyFont="1" applyAlignment="1">
      <alignment wrapText="1"/>
    </xf>
    <xf numFmtId="0" fontId="10" fillId="5" borderId="0" xfId="0" applyFont="1" applyFill="1" applyBorder="1"/>
    <xf numFmtId="3" fontId="10" fillId="3" borderId="0" xfId="0" applyNumberFormat="1" applyFont="1" applyFill="1"/>
    <xf numFmtId="3" fontId="10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0" fontId="9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3" borderId="0" xfId="0" applyFont="1" applyFill="1"/>
    <xf numFmtId="0" fontId="9" fillId="4" borderId="0" xfId="0" applyFont="1" applyFill="1" applyAlignment="1"/>
    <xf numFmtId="0" fontId="9" fillId="3" borderId="0" xfId="0" applyFont="1" applyFill="1" applyAlignment="1"/>
    <xf numFmtId="0" fontId="12" fillId="3" borderId="0" xfId="0" applyFont="1" applyFill="1" applyBorder="1"/>
    <xf numFmtId="0" fontId="11" fillId="3" borderId="0" xfId="0" applyFont="1" applyFill="1" applyBorder="1"/>
    <xf numFmtId="0" fontId="20" fillId="3" borderId="0" xfId="0" applyFont="1" applyFill="1" applyBorder="1"/>
    <xf numFmtId="0" fontId="9" fillId="3" borderId="0" xfId="0" applyFont="1" applyFill="1" applyBorder="1" applyAlignment="1"/>
    <xf numFmtId="0" fontId="9" fillId="3" borderId="0" xfId="0" applyFont="1" applyFill="1" applyBorder="1" applyAlignment="1">
      <alignment vertical="center"/>
    </xf>
    <xf numFmtId="0" fontId="10" fillId="5" borderId="1" xfId="0" applyFont="1" applyFill="1" applyBorder="1" applyAlignment="1"/>
    <xf numFmtId="0" fontId="10" fillId="3" borderId="0" xfId="0" applyFont="1" applyFill="1" applyBorder="1" applyAlignment="1"/>
    <xf numFmtId="0" fontId="10" fillId="5" borderId="0" xfId="0" applyFont="1" applyFill="1"/>
    <xf numFmtId="3" fontId="9" fillId="0" borderId="0" xfId="0" applyNumberFormat="1" applyFont="1" applyAlignment="1">
      <alignment wrapText="1"/>
    </xf>
    <xf numFmtId="3" fontId="9" fillId="0" borderId="0" xfId="0" applyNumberFormat="1" applyFont="1" applyBorder="1"/>
    <xf numFmtId="3" fontId="12" fillId="4" borderId="0" xfId="0" applyNumberFormat="1" applyFont="1" applyFill="1" applyAlignment="1">
      <alignment wrapText="1"/>
    </xf>
    <xf numFmtId="3" fontId="10" fillId="0" borderId="0" xfId="0" applyNumberFormat="1" applyFont="1"/>
    <xf numFmtId="3" fontId="10" fillId="4" borderId="0" xfId="0" applyNumberFormat="1" applyFont="1" applyFill="1" applyAlignment="1">
      <alignment wrapText="1"/>
    </xf>
    <xf numFmtId="3" fontId="12" fillId="3" borderId="0" xfId="0" applyNumberFormat="1" applyFont="1" applyFill="1" applyBorder="1"/>
    <xf numFmtId="3" fontId="12" fillId="3" borderId="0" xfId="0" applyNumberFormat="1" applyFont="1" applyFill="1"/>
    <xf numFmtId="3" fontId="12" fillId="0" borderId="0" xfId="0" applyNumberFormat="1" applyFont="1"/>
    <xf numFmtId="3" fontId="12" fillId="5" borderId="0" xfId="0" applyNumberFormat="1" applyFont="1" applyFill="1"/>
    <xf numFmtId="3" fontId="11" fillId="3" borderId="0" xfId="0" applyNumberFormat="1" applyFont="1" applyFill="1"/>
    <xf numFmtId="3" fontId="11" fillId="0" borderId="0" xfId="0" applyNumberFormat="1" applyFont="1"/>
    <xf numFmtId="3" fontId="22" fillId="3" borderId="0" xfId="0" applyNumberFormat="1" applyFont="1" applyFill="1"/>
    <xf numFmtId="2" fontId="22" fillId="3" borderId="0" xfId="0" applyNumberFormat="1" applyFont="1" applyFill="1"/>
    <xf numFmtId="0" fontId="22" fillId="3" borderId="0" xfId="0" applyFont="1" applyFill="1"/>
    <xf numFmtId="3" fontId="7" fillId="3" borderId="0" xfId="0" applyNumberFormat="1" applyFont="1" applyFill="1" applyBorder="1"/>
    <xf numFmtId="0" fontId="9" fillId="5" borderId="0" xfId="0" applyFont="1" applyFill="1" applyBorder="1"/>
    <xf numFmtId="0" fontId="10" fillId="0" borderId="0" xfId="0" applyFont="1" applyFill="1" applyBorder="1"/>
    <xf numFmtId="3" fontId="6" fillId="0" borderId="0" xfId="0" applyNumberFormat="1" applyFont="1" applyFill="1"/>
    <xf numFmtId="0" fontId="6" fillId="0" borderId="0" xfId="0" applyFont="1" applyFill="1"/>
    <xf numFmtId="3" fontId="7" fillId="0" borderId="0" xfId="0" applyNumberFormat="1" applyFont="1" applyFill="1"/>
    <xf numFmtId="0" fontId="7" fillId="0" borderId="0" xfId="0" applyFont="1" applyFill="1"/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wrapText="1"/>
    </xf>
    <xf numFmtId="0" fontId="5" fillId="6" borderId="0" xfId="0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3" fontId="9" fillId="3" borderId="0" xfId="0" applyNumberFormat="1" applyFont="1" applyFill="1"/>
    <xf numFmtId="3" fontId="9" fillId="3" borderId="0" xfId="0" applyNumberFormat="1" applyFont="1" applyFill="1" applyBorder="1"/>
    <xf numFmtId="3" fontId="10" fillId="3" borderId="0" xfId="0" applyNumberFormat="1" applyFont="1" applyFill="1" applyBorder="1"/>
    <xf numFmtId="2" fontId="9" fillId="3" borderId="0" xfId="0" applyNumberFormat="1" applyFont="1" applyFill="1"/>
    <xf numFmtId="2" fontId="14" fillId="3" borderId="0" xfId="0" applyNumberFormat="1" applyFont="1" applyFill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8" fillId="3" borderId="0" xfId="0" applyFont="1" applyFill="1" applyBorder="1"/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4" fontId="5" fillId="7" borderId="0" xfId="0" applyNumberFormat="1" applyFont="1" applyFill="1" applyAlignment="1">
      <alignment horizontal="center" vertical="center" wrapText="1"/>
    </xf>
    <xf numFmtId="14" fontId="5" fillId="6" borderId="0" xfId="0" applyNumberFormat="1" applyFont="1" applyFill="1" applyAlignment="1">
      <alignment horizontal="center" vertical="center" wrapText="1"/>
    </xf>
    <xf numFmtId="3" fontId="7" fillId="5" borderId="0" xfId="0" applyNumberFormat="1" applyFont="1" applyFill="1"/>
    <xf numFmtId="3" fontId="6" fillId="3" borderId="0" xfId="0" applyNumberFormat="1" applyFont="1" applyFill="1" applyBorder="1" applyAlignment="1">
      <alignment wrapText="1"/>
    </xf>
    <xf numFmtId="3" fontId="7" fillId="3" borderId="0" xfId="0" applyNumberFormat="1" applyFont="1" applyFill="1" applyAlignment="1"/>
    <xf numFmtId="3" fontId="6" fillId="4" borderId="0" xfId="0" applyNumberFormat="1" applyFont="1" applyFill="1" applyBorder="1"/>
    <xf numFmtId="0" fontId="9" fillId="4" borderId="0" xfId="0" applyFont="1" applyFill="1" applyBorder="1"/>
    <xf numFmtId="0" fontId="6" fillId="4" borderId="0" xfId="0" applyFont="1" applyFill="1" applyBorder="1"/>
    <xf numFmtId="3" fontId="7" fillId="3" borderId="0" xfId="0" applyNumberFormat="1" applyFont="1" applyFill="1" applyAlignment="1">
      <alignment wrapText="1"/>
    </xf>
    <xf numFmtId="0" fontId="10" fillId="4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6" fillId="4" borderId="1" xfId="0" applyFont="1" applyFill="1" applyBorder="1" applyAlignment="1"/>
    <xf numFmtId="0" fontId="7" fillId="4" borderId="0" xfId="0" applyFont="1" applyFill="1" applyAlignment="1"/>
    <xf numFmtId="0" fontId="7" fillId="4" borderId="1" xfId="0" applyFont="1" applyFill="1" applyBorder="1" applyAlignment="1"/>
    <xf numFmtId="0" fontId="6" fillId="4" borderId="0" xfId="0" applyFont="1" applyFill="1"/>
    <xf numFmtId="0" fontId="6" fillId="4" borderId="1" xfId="0" applyFont="1" applyFill="1" applyBorder="1"/>
    <xf numFmtId="3" fontId="5" fillId="3" borderId="0" xfId="0" applyNumberFormat="1" applyFont="1" applyFill="1" applyAlignment="1">
      <alignment horizontal="center" vertical="center" wrapText="1"/>
    </xf>
    <xf numFmtId="0" fontId="7" fillId="5" borderId="0" xfId="0" applyFont="1" applyFill="1"/>
    <xf numFmtId="0" fontId="6" fillId="5" borderId="1" xfId="0" applyFont="1" applyFill="1" applyBorder="1"/>
    <xf numFmtId="0" fontId="7" fillId="3" borderId="0" xfId="0" applyFont="1" applyFill="1" applyAlignment="1">
      <alignment vertical="center" wrapText="1"/>
    </xf>
    <xf numFmtId="3" fontId="7" fillId="5" borderId="0" xfId="0" applyNumberFormat="1" applyFont="1" applyFill="1" applyAlignment="1">
      <alignment wrapText="1"/>
    </xf>
    <xf numFmtId="0" fontId="6" fillId="5" borderId="0" xfId="0" applyFont="1" applyFill="1"/>
    <xf numFmtId="0" fontId="8" fillId="4" borderId="0" xfId="0" applyFont="1" applyFill="1" applyAlignment="1">
      <alignment wrapText="1"/>
    </xf>
    <xf numFmtId="0" fontId="8" fillId="5" borderId="0" xfId="0" applyFont="1" applyFill="1"/>
    <xf numFmtId="3" fontId="9" fillId="3" borderId="0" xfId="0" applyNumberFormat="1" applyFont="1" applyFill="1" applyAlignment="1">
      <alignment vertical="center" wrapText="1"/>
    </xf>
    <xf numFmtId="3" fontId="10" fillId="5" borderId="0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22" fillId="3" borderId="0" xfId="0" applyNumberFormat="1" applyFont="1" applyFill="1" applyAlignment="1">
      <alignment vertical="center"/>
    </xf>
    <xf numFmtId="3" fontId="7" fillId="3" borderId="0" xfId="0" applyNumberFormat="1" applyFont="1" applyFill="1" applyAlignment="1">
      <alignment vertical="center"/>
    </xf>
    <xf numFmtId="3" fontId="14" fillId="3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27" fillId="4" borderId="0" xfId="0" applyFont="1" applyFill="1" applyAlignment="1">
      <alignment horizontal="left" vertical="center" wrapText="1" readingOrder="1"/>
    </xf>
    <xf numFmtId="0" fontId="18" fillId="3" borderId="0" xfId="0" applyFont="1" applyFill="1" applyBorder="1"/>
    <xf numFmtId="0" fontId="5" fillId="3" borderId="0" xfId="0" applyFont="1" applyFill="1" applyAlignment="1">
      <alignment horizontal="center" wrapText="1"/>
    </xf>
    <xf numFmtId="3" fontId="15" fillId="3" borderId="0" xfId="0" applyNumberFormat="1" applyFont="1" applyFill="1" applyAlignment="1">
      <alignment wrapText="1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8" fillId="3" borderId="0" xfId="0" applyFont="1" applyFill="1" applyBorder="1"/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0" fontId="6" fillId="3" borderId="0" xfId="0" applyFont="1" applyFill="1" applyBorder="1"/>
    <xf numFmtId="0" fontId="9" fillId="3" borderId="0" xfId="0" applyFont="1" applyFill="1"/>
    <xf numFmtId="0" fontId="10" fillId="3" borderId="0" xfId="0" applyFont="1" applyFill="1" applyBorder="1"/>
    <xf numFmtId="3" fontId="9" fillId="4" borderId="0" xfId="0" applyNumberFormat="1" applyFont="1" applyFill="1" applyAlignment="1">
      <alignment wrapText="1"/>
    </xf>
    <xf numFmtId="3" fontId="9" fillId="3" borderId="0" xfId="0" applyNumberFormat="1" applyFont="1" applyFill="1"/>
    <xf numFmtId="3" fontId="9" fillId="4" borderId="0" xfId="0" applyNumberFormat="1" applyFont="1" applyFill="1" applyBorder="1"/>
    <xf numFmtId="3" fontId="9" fillId="4" borderId="0" xfId="0" applyNumberFormat="1" applyFont="1" applyFill="1"/>
    <xf numFmtId="3" fontId="9" fillId="5" borderId="0" xfId="0" applyNumberFormat="1" applyFont="1" applyFill="1"/>
    <xf numFmtId="3" fontId="9" fillId="5" borderId="0" xfId="0" applyNumberFormat="1" applyFont="1" applyFill="1" applyBorder="1"/>
    <xf numFmtId="3" fontId="9" fillId="3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9" fillId="5" borderId="0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wrapText="1"/>
    </xf>
    <xf numFmtId="3" fontId="10" fillId="5" borderId="1" xfId="0" applyNumberFormat="1" applyFont="1" applyFill="1" applyBorder="1"/>
    <xf numFmtId="3" fontId="10" fillId="4" borderId="1" xfId="0" applyNumberFormat="1" applyFont="1" applyFill="1" applyBorder="1"/>
    <xf numFmtId="3" fontId="10" fillId="5" borderId="0" xfId="0" applyNumberFormat="1" applyFont="1" applyFill="1" applyBorder="1"/>
    <xf numFmtId="3" fontId="10" fillId="5" borderId="0" xfId="0" applyNumberFormat="1" applyFont="1" applyFill="1"/>
    <xf numFmtId="3" fontId="10" fillId="4" borderId="0" xfId="0" applyNumberFormat="1" applyFont="1" applyFill="1" applyBorder="1"/>
    <xf numFmtId="0" fontId="12" fillId="5" borderId="0" xfId="0" applyFont="1" applyFill="1" applyBorder="1"/>
    <xf numFmtId="0" fontId="9" fillId="3" borderId="0" xfId="0" applyFont="1" applyFill="1" applyBorder="1"/>
    <xf numFmtId="3" fontId="9" fillId="3" borderId="0" xfId="0" applyNumberFormat="1" applyFont="1" applyFill="1" applyBorder="1"/>
    <xf numFmtId="0" fontId="9" fillId="3" borderId="0" xfId="0" applyFont="1" applyFill="1" applyAlignment="1">
      <alignment vertical="center"/>
    </xf>
    <xf numFmtId="3" fontId="9" fillId="5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/>
    <xf numFmtId="2" fontId="9" fillId="3" borderId="0" xfId="0" applyNumberFormat="1" applyFont="1" applyFill="1"/>
    <xf numFmtId="3" fontId="10" fillId="5" borderId="1" xfId="0" applyNumberFormat="1" applyFont="1" applyFill="1" applyBorder="1" applyAlignment="1"/>
    <xf numFmtId="0" fontId="9" fillId="4" borderId="0" xfId="0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3" fontId="9" fillId="5" borderId="0" xfId="0" applyNumberFormat="1" applyFont="1" applyFill="1" applyAlignment="1">
      <alignment horizontal="right"/>
    </xf>
    <xf numFmtId="3" fontId="9" fillId="5" borderId="0" xfId="0" applyNumberFormat="1" applyFont="1" applyFill="1" applyAlignment="1">
      <alignment vertical="center"/>
    </xf>
    <xf numFmtId="2" fontId="14" fillId="3" borderId="0" xfId="0" applyNumberFormat="1" applyFont="1" applyFill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9" fillId="4" borderId="0" xfId="0" applyFont="1" applyFill="1"/>
    <xf numFmtId="3" fontId="9" fillId="4" borderId="1" xfId="0" applyNumberFormat="1" applyFont="1" applyFill="1" applyBorder="1"/>
    <xf numFmtId="3" fontId="10" fillId="4" borderId="1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0" fontId="10" fillId="5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4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3" fontId="9" fillId="3" borderId="0" xfId="0" applyNumberFormat="1" applyFont="1" applyFill="1" applyAlignment="1">
      <alignment wrapText="1"/>
    </xf>
    <xf numFmtId="3" fontId="10" fillId="4" borderId="0" xfId="0" applyNumberFormat="1" applyFont="1" applyFill="1"/>
    <xf numFmtId="3" fontId="10" fillId="4" borderId="0" xfId="0" applyNumberFormat="1" applyFont="1" applyFill="1" applyAlignment="1">
      <alignment horizontal="right"/>
    </xf>
    <xf numFmtId="3" fontId="12" fillId="4" borderId="0" xfId="0" applyNumberFormat="1" applyFont="1" applyFill="1" applyBorder="1"/>
    <xf numFmtId="3" fontId="12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/>
    <xf numFmtId="3" fontId="12" fillId="5" borderId="0" xfId="0" applyNumberFormat="1" applyFont="1" applyFill="1" applyBorder="1"/>
    <xf numFmtId="0" fontId="10" fillId="5" borderId="0" xfId="0" applyFont="1" applyFill="1" applyBorder="1"/>
    <xf numFmtId="3" fontId="10" fillId="3" borderId="0" xfId="0" applyNumberFormat="1" applyFont="1" applyFill="1"/>
    <xf numFmtId="3" fontId="10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3" borderId="0" xfId="0" applyFont="1" applyFill="1"/>
    <xf numFmtId="0" fontId="12" fillId="3" borderId="0" xfId="0" applyFont="1" applyFill="1" applyBorder="1"/>
    <xf numFmtId="0" fontId="11" fillId="3" borderId="0" xfId="0" applyFont="1" applyFill="1" applyBorder="1"/>
    <xf numFmtId="0" fontId="9" fillId="3" borderId="0" xfId="0" applyFont="1" applyFill="1" applyBorder="1" applyAlignment="1"/>
    <xf numFmtId="0" fontId="9" fillId="3" borderId="0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10" fillId="3" borderId="0" xfId="0" applyFont="1" applyFill="1" applyBorder="1" applyAlignment="1"/>
    <xf numFmtId="3" fontId="9" fillId="4" borderId="0" xfId="0" applyNumberFormat="1" applyFont="1" applyFill="1" applyBorder="1" applyAlignment="1">
      <alignment vertical="center"/>
    </xf>
    <xf numFmtId="3" fontId="9" fillId="5" borderId="0" xfId="0" applyNumberFormat="1" applyFont="1" applyFill="1" applyAlignment="1">
      <alignment wrapText="1"/>
    </xf>
    <xf numFmtId="3" fontId="12" fillId="3" borderId="0" xfId="0" applyNumberFormat="1" applyFont="1" applyFill="1" applyBorder="1"/>
    <xf numFmtId="3" fontId="12" fillId="3" borderId="0" xfId="0" applyNumberFormat="1" applyFont="1" applyFill="1"/>
    <xf numFmtId="3" fontId="11" fillId="3" borderId="0" xfId="0" applyNumberFormat="1" applyFont="1" applyFill="1"/>
    <xf numFmtId="0" fontId="9" fillId="5" borderId="0" xfId="0" applyFont="1" applyFill="1" applyBorder="1"/>
    <xf numFmtId="0" fontId="9" fillId="5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65" fontId="9" fillId="5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 horizontal="right"/>
    </xf>
    <xf numFmtId="3" fontId="7" fillId="0" borderId="0" xfId="0" applyNumberFormat="1" applyFont="1" applyFill="1"/>
    <xf numFmtId="164" fontId="9" fillId="5" borderId="0" xfId="0" applyNumberFormat="1" applyFont="1" applyFill="1" applyBorder="1"/>
    <xf numFmtId="165" fontId="9" fillId="3" borderId="0" xfId="0" applyNumberFormat="1" applyFont="1" applyFill="1" applyBorder="1"/>
    <xf numFmtId="165" fontId="9" fillId="3" borderId="0" xfId="0" applyNumberFormat="1" applyFont="1" applyFill="1" applyBorder="1" applyAlignment="1">
      <alignment horizontal="right"/>
    </xf>
    <xf numFmtId="165" fontId="9" fillId="5" borderId="0" xfId="1" applyNumberFormat="1" applyFont="1" applyFill="1" applyBorder="1"/>
    <xf numFmtId="165" fontId="9" fillId="4" borderId="0" xfId="1" applyNumberFormat="1" applyFont="1" applyFill="1" applyBorder="1"/>
    <xf numFmtId="165" fontId="9" fillId="5" borderId="0" xfId="0" applyNumberFormat="1" applyFont="1" applyFill="1" applyBorder="1"/>
    <xf numFmtId="3" fontId="6" fillId="5" borderId="0" xfId="0" applyNumberFormat="1" applyFont="1" applyFill="1" applyBorder="1"/>
    <xf numFmtId="3" fontId="9" fillId="5" borderId="0" xfId="0" applyNumberFormat="1" applyFont="1" applyFill="1" applyBorder="1" applyAlignment="1"/>
    <xf numFmtId="3" fontId="10" fillId="5" borderId="1" xfId="0" applyNumberFormat="1" applyFont="1" applyFill="1" applyBorder="1" applyAlignment="1">
      <alignment wrapText="1"/>
    </xf>
    <xf numFmtId="3" fontId="9" fillId="5" borderId="1" xfId="0" applyNumberFormat="1" applyFont="1" applyFill="1" applyBorder="1" applyAlignment="1">
      <alignment wrapText="1"/>
    </xf>
    <xf numFmtId="0" fontId="9" fillId="0" borderId="0" xfId="0" applyFont="1" applyFill="1" applyBorder="1"/>
    <xf numFmtId="165" fontId="9" fillId="0" borderId="0" xfId="0" applyNumberFormat="1" applyFont="1" applyFill="1" applyBorder="1"/>
    <xf numFmtId="3" fontId="7" fillId="5" borderId="0" xfId="0" applyNumberFormat="1" applyFont="1" applyFill="1"/>
    <xf numFmtId="3" fontId="9" fillId="4" borderId="0" xfId="0" applyNumberFormat="1" applyFont="1" applyFill="1" applyBorder="1" applyAlignment="1">
      <alignment wrapText="1"/>
    </xf>
    <xf numFmtId="3" fontId="9" fillId="4" borderId="1" xfId="0" applyNumberFormat="1" applyFont="1" applyFill="1" applyBorder="1" applyAlignment="1">
      <alignment wrapText="1"/>
    </xf>
    <xf numFmtId="3" fontId="7" fillId="3" borderId="0" xfId="0" applyNumberFormat="1" applyFont="1" applyFill="1" applyAlignment="1"/>
    <xf numFmtId="3" fontId="6" fillId="4" borderId="0" xfId="0" applyNumberFormat="1" applyFont="1" applyFill="1" applyBorder="1"/>
    <xf numFmtId="3" fontId="9" fillId="4" borderId="0" xfId="0" applyNumberFormat="1" applyFont="1" applyFill="1" applyBorder="1" applyAlignment="1"/>
    <xf numFmtId="3" fontId="10" fillId="4" borderId="1" xfId="0" applyNumberFormat="1" applyFont="1" applyFill="1" applyBorder="1" applyAlignment="1"/>
    <xf numFmtId="0" fontId="9" fillId="4" borderId="0" xfId="0" applyFont="1" applyFill="1" applyBorder="1"/>
    <xf numFmtId="164" fontId="9" fillId="4" borderId="0" xfId="0" applyNumberFormat="1" applyFont="1" applyFill="1" applyBorder="1"/>
    <xf numFmtId="3" fontId="7" fillId="4" borderId="0" xfId="0" applyNumberFormat="1" applyFont="1" applyFill="1"/>
    <xf numFmtId="166" fontId="9" fillId="5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/>
    <xf numFmtId="166" fontId="9" fillId="4" borderId="0" xfId="0" applyNumberFormat="1" applyFont="1" applyFill="1" applyBorder="1"/>
    <xf numFmtId="165" fontId="9" fillId="4" borderId="0" xfId="1" applyNumberFormat="1" applyFont="1" applyFill="1" applyBorder="1" applyAlignment="1">
      <alignment horizontal="right"/>
    </xf>
    <xf numFmtId="3" fontId="7" fillId="4" borderId="0" xfId="0" applyNumberFormat="1" applyFont="1" applyFill="1" applyBorder="1"/>
    <xf numFmtId="3" fontId="7" fillId="5" borderId="0" xfId="0" applyNumberFormat="1" applyFont="1" applyFill="1" applyBorder="1"/>
    <xf numFmtId="0" fontId="10" fillId="5" borderId="1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Alignment="1">
      <alignment vertical="center" wrapText="1"/>
    </xf>
    <xf numFmtId="3" fontId="9" fillId="4" borderId="0" xfId="0" applyNumberFormat="1" applyFont="1" applyFill="1" applyBorder="1" applyAlignment="1">
      <alignment horizontal="right" vertical="center"/>
    </xf>
    <xf numFmtId="0" fontId="9" fillId="5" borderId="0" xfId="0" applyFont="1" applyFill="1" applyAlignment="1"/>
    <xf numFmtId="0" fontId="9" fillId="5" borderId="0" xfId="0" applyFont="1" applyFill="1" applyAlignment="1">
      <alignment vertical="center" wrapText="1"/>
    </xf>
    <xf numFmtId="3" fontId="9" fillId="4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Border="1" applyAlignment="1">
      <alignment vertical="center"/>
    </xf>
    <xf numFmtId="3" fontId="9" fillId="5" borderId="0" xfId="0" applyNumberFormat="1" applyFont="1" applyFill="1" applyBorder="1" applyAlignment="1">
      <alignment horizontal="right" vertical="center"/>
    </xf>
    <xf numFmtId="14" fontId="5" fillId="6" borderId="0" xfId="0" applyNumberFormat="1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right"/>
    </xf>
    <xf numFmtId="3" fontId="11" fillId="4" borderId="0" xfId="0" applyNumberFormat="1" applyFont="1" applyFill="1" applyBorder="1"/>
    <xf numFmtId="3" fontId="10" fillId="0" borderId="0" xfId="0" applyNumberFormat="1" applyFont="1" applyBorder="1"/>
    <xf numFmtId="0" fontId="9" fillId="4" borderId="0" xfId="0" applyFont="1" applyFill="1" applyAlignment="1">
      <alignment vertical="center"/>
    </xf>
    <xf numFmtId="0" fontId="9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2F2F2"/>
      <color rgb="FF2465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ENEA3">
      <a:dk1>
        <a:srgbClr val="000000"/>
      </a:dk1>
      <a:lt1>
        <a:srgbClr val="FFFFFF"/>
      </a:lt1>
      <a:dk2>
        <a:srgbClr val="003087"/>
      </a:dk2>
      <a:lt2>
        <a:srgbClr val="D9D9D6"/>
      </a:lt2>
      <a:accent1>
        <a:srgbClr val="003087"/>
      </a:accent1>
      <a:accent2>
        <a:srgbClr val="B7B9B9"/>
      </a:accent2>
      <a:accent3>
        <a:srgbClr val="F10600"/>
      </a:accent3>
      <a:accent4>
        <a:srgbClr val="AF272F"/>
      </a:accent4>
      <a:accent5>
        <a:srgbClr val="00B04C"/>
      </a:accent5>
      <a:accent6>
        <a:srgbClr val="75787B"/>
      </a:accent6>
      <a:hlink>
        <a:srgbClr val="003087"/>
      </a:hlink>
      <a:folHlink>
        <a:srgbClr val="00A3E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zoomScaleNormal="100" workbookViewId="0">
      <selection activeCell="A19" sqref="A19"/>
    </sheetView>
  </sheetViews>
  <sheetFormatPr defaultColWidth="9.140625" defaultRowHeight="15" x14ac:dyDescent="0.25"/>
  <cols>
    <col min="1" max="1" width="72.85546875" style="4" customWidth="1"/>
    <col min="2" max="2" width="9.28515625" style="4" customWidth="1"/>
    <col min="3" max="3" width="2.85546875" style="8" customWidth="1"/>
    <col min="4" max="4" width="11.7109375" style="4" customWidth="1"/>
    <col min="5" max="5" width="10.42578125" style="4" customWidth="1"/>
    <col min="6" max="6" width="11.140625" style="4" customWidth="1"/>
    <col min="7" max="7" width="10.5703125" style="4" customWidth="1"/>
    <col min="8" max="8" width="2.85546875" style="4" customWidth="1"/>
    <col min="9" max="9" width="11" style="4" customWidth="1"/>
    <col min="10" max="10" width="10.140625" style="4" customWidth="1"/>
    <col min="11" max="11" width="10.85546875" style="4" customWidth="1"/>
    <col min="12" max="12" width="10.140625" style="4" customWidth="1"/>
    <col min="13" max="13" width="2.85546875" style="4" customWidth="1"/>
    <col min="14" max="14" width="10.85546875" style="4" customWidth="1"/>
    <col min="15" max="16" width="10.42578125" style="4" customWidth="1"/>
    <col min="17" max="17" width="13" style="4" customWidth="1"/>
    <col min="18" max="18" width="2.85546875" style="7" customWidth="1"/>
    <col min="19" max="31" width="9.140625" style="8"/>
    <col min="32" max="16384" width="9.140625" style="4"/>
  </cols>
  <sheetData>
    <row r="1" spans="1:31" s="1" customFormat="1" x14ac:dyDescent="0.25">
      <c r="A1" s="24"/>
      <c r="B1" s="24"/>
      <c r="C1" s="2"/>
      <c r="D1" s="24" t="s">
        <v>0</v>
      </c>
      <c r="E1" s="24" t="s">
        <v>1</v>
      </c>
      <c r="F1" s="24" t="s">
        <v>2</v>
      </c>
      <c r="G1" s="24" t="s">
        <v>3</v>
      </c>
      <c r="H1" s="2"/>
      <c r="I1" s="24" t="s">
        <v>4</v>
      </c>
      <c r="J1" s="24" t="s">
        <v>5</v>
      </c>
      <c r="K1" s="24" t="s">
        <v>6</v>
      </c>
      <c r="L1" s="24" t="s">
        <v>7</v>
      </c>
      <c r="M1" s="2"/>
      <c r="N1" s="24" t="s">
        <v>11</v>
      </c>
      <c r="O1" s="24" t="s">
        <v>8</v>
      </c>
      <c r="P1" s="24" t="s">
        <v>9</v>
      </c>
      <c r="Q1" s="24" t="s">
        <v>10</v>
      </c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3" spans="1:31" x14ac:dyDescent="0.25">
      <c r="A3" s="19" t="s">
        <v>12</v>
      </c>
      <c r="B3" s="20"/>
      <c r="C3" s="6"/>
      <c r="D3" s="18"/>
      <c r="E3" s="18"/>
      <c r="F3" s="18"/>
      <c r="G3" s="18"/>
      <c r="I3" s="18"/>
      <c r="J3" s="18"/>
      <c r="K3" s="18"/>
      <c r="L3" s="18"/>
      <c r="N3" s="18"/>
      <c r="O3" s="18"/>
      <c r="P3" s="18"/>
      <c r="Q3" s="18"/>
    </row>
    <row r="4" spans="1:31" x14ac:dyDescent="0.25">
      <c r="A4" s="19" t="s">
        <v>13</v>
      </c>
      <c r="B4" s="20"/>
      <c r="C4" s="6"/>
      <c r="D4" s="18"/>
      <c r="E4" s="18"/>
      <c r="F4" s="18"/>
      <c r="G4" s="18"/>
      <c r="I4" s="18"/>
      <c r="J4" s="18"/>
      <c r="K4" s="18"/>
      <c r="L4" s="18"/>
      <c r="N4" s="18"/>
      <c r="O4" s="18"/>
      <c r="P4" s="18"/>
      <c r="Q4" s="18"/>
    </row>
    <row r="5" spans="1:31" x14ac:dyDescent="0.25">
      <c r="A5" s="19" t="s">
        <v>15</v>
      </c>
      <c r="B5" s="20"/>
      <c r="C5" s="6"/>
      <c r="D5" s="18"/>
      <c r="E5" s="18"/>
      <c r="F5" s="18"/>
      <c r="G5" s="18"/>
      <c r="I5" s="18"/>
      <c r="J5" s="18"/>
      <c r="K5" s="18"/>
      <c r="L5" s="18"/>
      <c r="N5" s="18"/>
      <c r="O5" s="18"/>
      <c r="P5" s="18"/>
      <c r="Q5" s="18"/>
    </row>
    <row r="6" spans="1:31" x14ac:dyDescent="0.25">
      <c r="A6" s="18" t="s">
        <v>14</v>
      </c>
      <c r="B6" s="20" t="s">
        <v>56</v>
      </c>
      <c r="C6" s="6"/>
      <c r="D6" s="23">
        <v>588018</v>
      </c>
      <c r="E6" s="23">
        <v>588018</v>
      </c>
      <c r="F6" s="23">
        <v>588018</v>
      </c>
      <c r="G6" s="23">
        <v>588018</v>
      </c>
      <c r="I6" s="23">
        <v>588018</v>
      </c>
      <c r="J6" s="23">
        <v>588018</v>
      </c>
      <c r="K6" s="23">
        <v>588018</v>
      </c>
      <c r="L6" s="23">
        <v>588018</v>
      </c>
      <c r="N6" s="23">
        <v>588018</v>
      </c>
      <c r="O6" s="23">
        <v>588018</v>
      </c>
      <c r="P6" s="23">
        <v>588018</v>
      </c>
      <c r="Q6" s="23">
        <v>588018</v>
      </c>
    </row>
    <row r="7" spans="1:31" x14ac:dyDescent="0.25">
      <c r="A7" s="18" t="s">
        <v>16</v>
      </c>
      <c r="B7" s="20" t="s">
        <v>56</v>
      </c>
      <c r="C7" s="6"/>
      <c r="D7" s="23">
        <v>3632464</v>
      </c>
      <c r="E7" s="23">
        <v>3632464</v>
      </c>
      <c r="F7" s="23">
        <v>3632464</v>
      </c>
      <c r="G7" s="23">
        <v>3632464</v>
      </c>
      <c r="I7" s="23">
        <v>3632464</v>
      </c>
      <c r="J7" s="23">
        <v>3632464</v>
      </c>
      <c r="K7" s="23">
        <v>3632464</v>
      </c>
      <c r="L7" s="23">
        <v>3632464</v>
      </c>
      <c r="N7" s="23">
        <v>3632464</v>
      </c>
      <c r="O7" s="23">
        <v>3632464</v>
      </c>
      <c r="P7" s="23">
        <v>3632464</v>
      </c>
      <c r="Q7" s="23">
        <v>3632464</v>
      </c>
    </row>
    <row r="8" spans="1:31" x14ac:dyDescent="0.25">
      <c r="A8" s="18" t="s">
        <v>17</v>
      </c>
      <c r="B8" s="20" t="s">
        <v>56</v>
      </c>
      <c r="C8" s="6"/>
      <c r="D8" s="23">
        <v>1144336</v>
      </c>
      <c r="E8" s="23">
        <v>1144336</v>
      </c>
      <c r="F8" s="23">
        <v>1144336</v>
      </c>
      <c r="G8" s="23">
        <v>1144336</v>
      </c>
      <c r="I8" s="23">
        <v>1144336</v>
      </c>
      <c r="J8" s="23">
        <v>1144336</v>
      </c>
      <c r="K8" s="23">
        <v>1144336</v>
      </c>
      <c r="L8" s="23">
        <v>1144336</v>
      </c>
      <c r="N8" s="23">
        <v>1144336</v>
      </c>
      <c r="O8" s="23">
        <v>1144336</v>
      </c>
      <c r="P8" s="23">
        <v>1144336</v>
      </c>
      <c r="Q8" s="23">
        <v>1144336</v>
      </c>
    </row>
    <row r="9" spans="1:31" x14ac:dyDescent="0.25">
      <c r="A9" s="18" t="s">
        <v>18</v>
      </c>
      <c r="B9" s="20" t="s">
        <v>56</v>
      </c>
      <c r="C9" s="6"/>
      <c r="D9" s="23">
        <v>56915</v>
      </c>
      <c r="E9" s="23">
        <v>52854</v>
      </c>
      <c r="F9" s="23">
        <v>48162</v>
      </c>
      <c r="G9" s="23">
        <v>49565</v>
      </c>
      <c r="I9" s="23">
        <v>58216</v>
      </c>
      <c r="J9" s="23">
        <v>56023</v>
      </c>
      <c r="K9" s="23">
        <v>55431</v>
      </c>
      <c r="L9" s="23">
        <v>50233</v>
      </c>
      <c r="N9" s="23">
        <v>43688</v>
      </c>
      <c r="O9" s="23">
        <v>36433</v>
      </c>
      <c r="P9" s="23">
        <v>39784</v>
      </c>
      <c r="Q9" s="23">
        <v>45185</v>
      </c>
    </row>
    <row r="10" spans="1:31" x14ac:dyDescent="0.25">
      <c r="A10" s="18" t="s">
        <v>19</v>
      </c>
      <c r="B10" s="20" t="s">
        <v>56</v>
      </c>
      <c r="C10" s="6"/>
      <c r="D10" s="23">
        <v>-22110</v>
      </c>
      <c r="E10" s="23">
        <v>-21722</v>
      </c>
      <c r="F10" s="23">
        <v>-21722</v>
      </c>
      <c r="G10" s="23">
        <v>-21710</v>
      </c>
      <c r="I10" s="23">
        <v>-21710</v>
      </c>
      <c r="J10" s="23">
        <v>-21710</v>
      </c>
      <c r="K10" s="23">
        <v>-21710</v>
      </c>
      <c r="L10" s="23">
        <v>-21317</v>
      </c>
      <c r="N10" s="23">
        <v>-21317</v>
      </c>
      <c r="O10" s="23">
        <v>-21317</v>
      </c>
      <c r="P10" s="23">
        <v>-21317</v>
      </c>
      <c r="Q10" s="23">
        <v>-20664</v>
      </c>
    </row>
    <row r="11" spans="1:31" x14ac:dyDescent="0.25">
      <c r="A11" s="18" t="s">
        <v>20</v>
      </c>
      <c r="B11" s="20" t="s">
        <v>56</v>
      </c>
      <c r="C11" s="6"/>
      <c r="D11" s="23">
        <v>4705383</v>
      </c>
      <c r="E11" s="23">
        <v>4678658</v>
      </c>
      <c r="F11" s="23">
        <v>4986050</v>
      </c>
      <c r="G11" s="23">
        <v>5058001</v>
      </c>
      <c r="I11" s="23">
        <v>5307117</v>
      </c>
      <c r="J11" s="23">
        <v>5303726</v>
      </c>
      <c r="K11" s="23">
        <v>5493544</v>
      </c>
      <c r="L11" s="23">
        <v>5497592</v>
      </c>
      <c r="N11" s="23">
        <v>5829628</v>
      </c>
      <c r="O11" s="23">
        <v>5806878</v>
      </c>
      <c r="P11" s="23">
        <v>6024297</v>
      </c>
      <c r="Q11" s="23">
        <v>6079288</v>
      </c>
    </row>
    <row r="12" spans="1:31" x14ac:dyDescent="0.25">
      <c r="A12" s="18"/>
      <c r="B12" s="20" t="s">
        <v>56</v>
      </c>
      <c r="C12" s="6"/>
      <c r="D12" s="23">
        <v>10105006</v>
      </c>
      <c r="E12" s="23">
        <v>10074608</v>
      </c>
      <c r="F12" s="23">
        <v>10377308</v>
      </c>
      <c r="G12" s="23">
        <v>10450674</v>
      </c>
      <c r="I12" s="23">
        <v>10708441</v>
      </c>
      <c r="J12" s="23">
        <v>10702857</v>
      </c>
      <c r="K12" s="23">
        <v>10892083</v>
      </c>
      <c r="L12" s="23">
        <f>L14-L13</f>
        <v>10891326</v>
      </c>
      <c r="N12" s="23">
        <v>11216817</v>
      </c>
      <c r="O12" s="23">
        <v>11186812</v>
      </c>
      <c r="P12" s="23">
        <v>11407582</v>
      </c>
      <c r="Q12" s="23">
        <f>Q14-Q13</f>
        <v>11468627</v>
      </c>
      <c r="S12" s="9"/>
    </row>
    <row r="13" spans="1:31" s="10" customFormat="1" x14ac:dyDescent="0.25">
      <c r="A13" s="18" t="s">
        <v>21</v>
      </c>
      <c r="B13" s="20" t="s">
        <v>56</v>
      </c>
      <c r="C13" s="6"/>
      <c r="D13" s="23">
        <v>24820</v>
      </c>
      <c r="E13" s="23">
        <v>24032</v>
      </c>
      <c r="F13" s="23">
        <v>27953</v>
      </c>
      <c r="G13" s="23">
        <v>29088</v>
      </c>
      <c r="H13" s="4"/>
      <c r="I13" s="23">
        <v>29398</v>
      </c>
      <c r="J13" s="23">
        <v>27514</v>
      </c>
      <c r="K13" s="23">
        <v>26549</v>
      </c>
      <c r="L13" s="23">
        <v>22721</v>
      </c>
      <c r="M13" s="4"/>
      <c r="N13" s="23">
        <v>23565</v>
      </c>
      <c r="O13" s="23">
        <v>23103</v>
      </c>
      <c r="P13" s="23">
        <v>20127</v>
      </c>
      <c r="Q13" s="23">
        <v>19321</v>
      </c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5">
      <c r="A14" s="21" t="s">
        <v>22</v>
      </c>
      <c r="B14" s="22" t="s">
        <v>56</v>
      </c>
      <c r="C14" s="6"/>
      <c r="D14" s="17">
        <v>10129826</v>
      </c>
      <c r="E14" s="17">
        <v>10098640</v>
      </c>
      <c r="F14" s="17">
        <v>10405261</v>
      </c>
      <c r="G14" s="17">
        <v>10479762</v>
      </c>
      <c r="H14" s="10"/>
      <c r="I14" s="17">
        <v>10737839</v>
      </c>
      <c r="J14" s="17">
        <v>10730371</v>
      </c>
      <c r="K14" s="17">
        <v>10918632</v>
      </c>
      <c r="L14" s="17">
        <v>10914047</v>
      </c>
      <c r="M14" s="10"/>
      <c r="N14" s="17">
        <v>11240382</v>
      </c>
      <c r="O14" s="17">
        <v>11209915</v>
      </c>
      <c r="P14" s="17">
        <v>11427709</v>
      </c>
      <c r="Q14" s="17">
        <v>11487948</v>
      </c>
      <c r="S14" s="9"/>
    </row>
    <row r="15" spans="1:31" x14ac:dyDescent="0.25">
      <c r="B15" s="5"/>
      <c r="C15" s="6"/>
      <c r="S15" s="9"/>
    </row>
    <row r="16" spans="1:31" x14ac:dyDescent="0.25">
      <c r="A16" s="19" t="s">
        <v>23</v>
      </c>
      <c r="B16" s="20"/>
      <c r="C16" s="6"/>
      <c r="D16" s="18"/>
      <c r="E16" s="18"/>
      <c r="F16" s="18"/>
      <c r="G16" s="18"/>
      <c r="I16" s="18"/>
      <c r="J16" s="18"/>
      <c r="K16" s="18"/>
      <c r="L16" s="18"/>
      <c r="N16" s="18"/>
      <c r="O16" s="18"/>
      <c r="P16" s="18"/>
      <c r="Q16" s="15"/>
      <c r="S16" s="9"/>
    </row>
    <row r="17" spans="1:31" x14ac:dyDescent="0.25">
      <c r="A17" s="19" t="s">
        <v>24</v>
      </c>
      <c r="B17" s="20"/>
      <c r="C17" s="6"/>
      <c r="D17" s="18"/>
      <c r="E17" s="18"/>
      <c r="F17" s="18"/>
      <c r="G17" s="18"/>
      <c r="I17" s="18"/>
      <c r="J17" s="18"/>
      <c r="K17" s="18"/>
      <c r="L17" s="18"/>
      <c r="N17" s="18"/>
      <c r="O17" s="18"/>
      <c r="P17" s="18"/>
      <c r="Q17" s="15"/>
      <c r="S17" s="9"/>
    </row>
    <row r="18" spans="1:31" x14ac:dyDescent="0.25">
      <c r="A18" s="18" t="s">
        <v>25</v>
      </c>
      <c r="B18" s="20"/>
      <c r="C18" s="6"/>
      <c r="D18" s="23">
        <v>93093</v>
      </c>
      <c r="E18" s="23">
        <v>79690</v>
      </c>
      <c r="F18" s="23">
        <v>87069</v>
      </c>
      <c r="G18" s="23">
        <v>73379</v>
      </c>
      <c r="I18" s="23">
        <v>68974</v>
      </c>
      <c r="J18" s="23">
        <v>64436</v>
      </c>
      <c r="K18" s="23">
        <v>60478</v>
      </c>
      <c r="L18" s="23">
        <v>50797</v>
      </c>
      <c r="N18" s="23">
        <v>50897</v>
      </c>
      <c r="O18" s="23">
        <v>41730</v>
      </c>
      <c r="P18" s="23">
        <v>817262</v>
      </c>
      <c r="Q18" s="16">
        <v>819909</v>
      </c>
      <c r="S18" s="9"/>
    </row>
    <row r="19" spans="1:31" x14ac:dyDescent="0.25">
      <c r="A19" s="18" t="s">
        <v>33</v>
      </c>
      <c r="B19" s="20" t="s">
        <v>56</v>
      </c>
      <c r="C19" s="6"/>
      <c r="D19" s="18"/>
      <c r="E19" s="18"/>
      <c r="F19" s="18"/>
      <c r="G19" s="23"/>
      <c r="I19" s="23"/>
      <c r="J19" s="23"/>
      <c r="K19" s="23">
        <v>2</v>
      </c>
      <c r="L19" s="18"/>
      <c r="N19" s="18"/>
      <c r="O19" s="18" t="s">
        <v>43</v>
      </c>
      <c r="P19" s="23">
        <v>9187</v>
      </c>
      <c r="Q19" s="15"/>
      <c r="S19" s="9"/>
    </row>
    <row r="20" spans="1:31" x14ac:dyDescent="0.25">
      <c r="A20" s="18" t="s">
        <v>26</v>
      </c>
      <c r="B20" s="20" t="s">
        <v>56</v>
      </c>
      <c r="C20" s="6"/>
      <c r="D20" s="23">
        <v>2132</v>
      </c>
      <c r="E20" s="23">
        <v>1726</v>
      </c>
      <c r="F20" s="23">
        <v>1882</v>
      </c>
      <c r="G20" s="23">
        <v>2274</v>
      </c>
      <c r="I20" s="23">
        <v>2130</v>
      </c>
      <c r="J20" s="23">
        <v>2338</v>
      </c>
      <c r="K20" s="23">
        <v>2837</v>
      </c>
      <c r="L20" s="23">
        <v>4248</v>
      </c>
      <c r="N20" s="23">
        <v>3695</v>
      </c>
      <c r="O20" s="23">
        <v>2955</v>
      </c>
      <c r="P20" s="23">
        <v>2646</v>
      </c>
      <c r="Q20" s="16">
        <v>1784</v>
      </c>
      <c r="S20" s="9"/>
    </row>
    <row r="21" spans="1:31" x14ac:dyDescent="0.25">
      <c r="A21" s="18" t="s">
        <v>27</v>
      </c>
      <c r="B21" s="20" t="s">
        <v>56</v>
      </c>
      <c r="C21" s="6"/>
      <c r="D21" s="23">
        <v>702608</v>
      </c>
      <c r="E21" s="23">
        <v>715878</v>
      </c>
      <c r="F21" s="23">
        <v>703759</v>
      </c>
      <c r="G21" s="23">
        <v>671814</v>
      </c>
      <c r="I21" s="23">
        <v>664208</v>
      </c>
      <c r="J21" s="23">
        <v>671372</v>
      </c>
      <c r="K21" s="23">
        <v>661306</v>
      </c>
      <c r="L21" s="23">
        <v>659627</v>
      </c>
      <c r="N21" s="23">
        <v>653647</v>
      </c>
      <c r="O21" s="23">
        <v>643511</v>
      </c>
      <c r="P21" s="23">
        <v>636573</v>
      </c>
      <c r="Q21" s="16">
        <v>630411</v>
      </c>
      <c r="S21" s="9"/>
    </row>
    <row r="22" spans="1:31" x14ac:dyDescent="0.25">
      <c r="A22" s="18" t="s">
        <v>28</v>
      </c>
      <c r="B22" s="20" t="s">
        <v>56</v>
      </c>
      <c r="C22" s="6"/>
      <c r="D22" s="23">
        <v>98562</v>
      </c>
      <c r="E22" s="23">
        <v>102919</v>
      </c>
      <c r="F22" s="23">
        <v>117712</v>
      </c>
      <c r="G22" s="23">
        <v>105266</v>
      </c>
      <c r="I22" s="23">
        <v>121612</v>
      </c>
      <c r="J22" s="23">
        <v>104428</v>
      </c>
      <c r="K22" s="23">
        <v>122816</v>
      </c>
      <c r="L22" s="23">
        <v>243597</v>
      </c>
      <c r="N22" s="23">
        <v>241959</v>
      </c>
      <c r="O22" s="23">
        <v>218535</v>
      </c>
      <c r="P22" s="23">
        <v>215170</v>
      </c>
      <c r="Q22" s="16">
        <v>220376</v>
      </c>
      <c r="S22" s="9"/>
    </row>
    <row r="23" spans="1:31" x14ac:dyDescent="0.25">
      <c r="A23" s="18" t="s">
        <v>29</v>
      </c>
      <c r="B23" s="20" t="s">
        <v>56</v>
      </c>
      <c r="C23" s="6"/>
      <c r="D23" s="23">
        <v>433707</v>
      </c>
      <c r="E23" s="23">
        <v>437213</v>
      </c>
      <c r="F23" s="23">
        <v>437838</v>
      </c>
      <c r="G23" s="23">
        <v>454363</v>
      </c>
      <c r="I23" s="23">
        <v>460726</v>
      </c>
      <c r="J23" s="23">
        <v>472913</v>
      </c>
      <c r="K23" s="23">
        <v>474840</v>
      </c>
      <c r="L23" s="23">
        <v>542511</v>
      </c>
      <c r="N23" s="23">
        <v>547800</v>
      </c>
      <c r="O23" s="23">
        <v>558749</v>
      </c>
      <c r="P23" s="23">
        <v>542916</v>
      </c>
      <c r="Q23" s="16">
        <v>476237</v>
      </c>
      <c r="S23" s="9"/>
    </row>
    <row r="24" spans="1:31" x14ac:dyDescent="0.25">
      <c r="A24" s="18" t="s">
        <v>30</v>
      </c>
      <c r="B24" s="20" t="s">
        <v>56</v>
      </c>
      <c r="C24" s="6"/>
      <c r="D24" s="18"/>
      <c r="E24" s="18"/>
      <c r="F24" s="18"/>
      <c r="G24" s="23">
        <v>1451</v>
      </c>
      <c r="I24" s="18">
        <v>617</v>
      </c>
      <c r="J24" s="18">
        <v>863</v>
      </c>
      <c r="K24" s="18"/>
      <c r="L24" s="18"/>
      <c r="N24" s="18"/>
      <c r="O24" s="18"/>
      <c r="P24" s="18"/>
      <c r="Q24" s="15">
        <v>364</v>
      </c>
    </row>
    <row r="25" spans="1:31" s="10" customFormat="1" x14ac:dyDescent="0.25">
      <c r="A25" s="18" t="s">
        <v>31</v>
      </c>
      <c r="B25" s="20" t="s">
        <v>56</v>
      </c>
      <c r="C25" s="6"/>
      <c r="D25" s="23">
        <v>75858</v>
      </c>
      <c r="E25" s="23">
        <v>86200</v>
      </c>
      <c r="F25" s="23">
        <v>90919</v>
      </c>
      <c r="G25" s="23">
        <v>139236</v>
      </c>
      <c r="H25" s="4"/>
      <c r="I25" s="23">
        <v>141651</v>
      </c>
      <c r="J25" s="23">
        <v>164006</v>
      </c>
      <c r="K25" s="23">
        <v>150563</v>
      </c>
      <c r="L25" s="23">
        <v>247724</v>
      </c>
      <c r="M25" s="4"/>
      <c r="N25" s="23">
        <v>254852</v>
      </c>
      <c r="O25" s="23">
        <v>276626</v>
      </c>
      <c r="P25" s="23">
        <v>280186</v>
      </c>
      <c r="Q25" s="16">
        <v>407735</v>
      </c>
      <c r="R25" s="11"/>
      <c r="S25" s="1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5">
      <c r="A26" s="21" t="s">
        <v>57</v>
      </c>
      <c r="B26" s="22" t="s">
        <v>56</v>
      </c>
      <c r="C26" s="13"/>
      <c r="D26" s="17">
        <v>1405960</v>
      </c>
      <c r="E26" s="17">
        <v>1423626</v>
      </c>
      <c r="F26" s="17">
        <v>1439179</v>
      </c>
      <c r="G26" s="17">
        <v>1447783</v>
      </c>
      <c r="H26" s="10"/>
      <c r="I26" s="17">
        <v>1459918</v>
      </c>
      <c r="J26" s="17">
        <v>1480356</v>
      </c>
      <c r="K26" s="17">
        <v>1472842</v>
      </c>
      <c r="L26" s="17">
        <v>1742818</v>
      </c>
      <c r="M26" s="10"/>
      <c r="N26" s="17">
        <v>1752850</v>
      </c>
      <c r="O26" s="17">
        <v>1742106</v>
      </c>
      <c r="P26" s="17">
        <v>2503940</v>
      </c>
      <c r="Q26" s="17">
        <v>2556816</v>
      </c>
    </row>
    <row r="27" spans="1:31" x14ac:dyDescent="0.25">
      <c r="S27" s="9"/>
    </row>
    <row r="28" spans="1:31" x14ac:dyDescent="0.25">
      <c r="A28" s="19" t="s">
        <v>32</v>
      </c>
      <c r="B28" s="20"/>
      <c r="C28" s="6"/>
      <c r="D28" s="18"/>
      <c r="E28" s="18"/>
      <c r="F28" s="18"/>
      <c r="G28" s="18"/>
      <c r="I28" s="18"/>
      <c r="J28" s="18"/>
      <c r="K28" s="18"/>
      <c r="L28" s="18"/>
      <c r="N28" s="18"/>
      <c r="O28" s="18"/>
      <c r="P28" s="18"/>
      <c r="Q28" s="15"/>
      <c r="S28" s="9"/>
    </row>
    <row r="29" spans="1:31" x14ac:dyDescent="0.25">
      <c r="A29" s="18" t="s">
        <v>25</v>
      </c>
      <c r="B29" s="20" t="s">
        <v>56</v>
      </c>
      <c r="C29" s="6"/>
      <c r="D29" s="23">
        <v>45211</v>
      </c>
      <c r="E29" s="23">
        <v>44934</v>
      </c>
      <c r="F29" s="23">
        <v>47447</v>
      </c>
      <c r="G29" s="23">
        <v>45516</v>
      </c>
      <c r="I29" s="23">
        <v>36927</v>
      </c>
      <c r="J29" s="23">
        <v>44289</v>
      </c>
      <c r="K29" s="23">
        <v>62677</v>
      </c>
      <c r="L29" s="23">
        <v>24043</v>
      </c>
      <c r="N29" s="23">
        <v>25254</v>
      </c>
      <c r="O29" s="23">
        <v>25691</v>
      </c>
      <c r="P29" s="23">
        <v>23521</v>
      </c>
      <c r="Q29" s="16">
        <v>22648</v>
      </c>
      <c r="S29" s="9"/>
    </row>
    <row r="30" spans="1:31" x14ac:dyDescent="0.25">
      <c r="A30" s="18" t="s">
        <v>33</v>
      </c>
      <c r="B30" s="20" t="s">
        <v>56</v>
      </c>
      <c r="C30" s="6"/>
      <c r="D30" s="23">
        <v>810790</v>
      </c>
      <c r="E30" s="23">
        <v>1038800</v>
      </c>
      <c r="F30" s="23">
        <v>929864</v>
      </c>
      <c r="G30" s="23">
        <v>1199077</v>
      </c>
      <c r="I30" s="23">
        <v>912305</v>
      </c>
      <c r="J30" s="23">
        <v>1158467</v>
      </c>
      <c r="K30" s="23">
        <v>960900</v>
      </c>
      <c r="L30" s="23">
        <v>1290391</v>
      </c>
      <c r="N30" s="23">
        <v>1144866</v>
      </c>
      <c r="O30" s="23">
        <v>1369393</v>
      </c>
      <c r="P30" s="23">
        <v>976177</v>
      </c>
      <c r="Q30" s="16">
        <v>1407703</v>
      </c>
      <c r="S30" s="9"/>
    </row>
    <row r="31" spans="1:31" x14ac:dyDescent="0.25">
      <c r="A31" s="18" t="s">
        <v>26</v>
      </c>
      <c r="B31" s="20" t="s">
        <v>56</v>
      </c>
      <c r="C31" s="6"/>
      <c r="D31" s="23">
        <v>1644</v>
      </c>
      <c r="E31" s="23">
        <v>2115</v>
      </c>
      <c r="F31" s="23">
        <v>1929</v>
      </c>
      <c r="G31" s="23">
        <v>2424</v>
      </c>
      <c r="I31" s="23">
        <v>2302</v>
      </c>
      <c r="J31" s="23">
        <v>2324</v>
      </c>
      <c r="K31" s="23">
        <v>2663</v>
      </c>
      <c r="L31" s="23">
        <v>3494</v>
      </c>
      <c r="N31" s="23">
        <v>3279</v>
      </c>
      <c r="O31" s="23">
        <v>3156</v>
      </c>
      <c r="P31" s="23">
        <v>2698</v>
      </c>
      <c r="Q31" s="16">
        <v>2940</v>
      </c>
      <c r="S31" s="9"/>
    </row>
    <row r="32" spans="1:31" x14ac:dyDescent="0.25">
      <c r="A32" s="18" t="s">
        <v>27</v>
      </c>
      <c r="B32" s="20" t="s">
        <v>56</v>
      </c>
      <c r="C32" s="6"/>
      <c r="D32" s="23">
        <v>108921</v>
      </c>
      <c r="E32" s="23">
        <v>114371</v>
      </c>
      <c r="F32" s="23">
        <v>115383</v>
      </c>
      <c r="G32" s="23">
        <v>113207</v>
      </c>
      <c r="I32" s="23">
        <v>117397</v>
      </c>
      <c r="J32" s="23">
        <v>99910</v>
      </c>
      <c r="K32" s="23">
        <v>98437</v>
      </c>
      <c r="L32" s="23">
        <v>92831</v>
      </c>
      <c r="N32" s="23">
        <v>89730</v>
      </c>
      <c r="O32" s="23">
        <v>90378</v>
      </c>
      <c r="P32" s="23">
        <v>80166</v>
      </c>
      <c r="Q32" s="16">
        <v>71398</v>
      </c>
      <c r="S32" s="9"/>
    </row>
    <row r="33" spans="1:31" x14ac:dyDescent="0.25">
      <c r="A33" s="18" t="s">
        <v>34</v>
      </c>
      <c r="B33" s="20" t="s">
        <v>56</v>
      </c>
      <c r="C33" s="6"/>
      <c r="D33" s="23">
        <v>20914</v>
      </c>
      <c r="E33" s="23">
        <v>43447</v>
      </c>
      <c r="F33" s="23">
        <v>59573</v>
      </c>
      <c r="G33" s="23">
        <v>52301</v>
      </c>
      <c r="I33" s="23">
        <v>77846</v>
      </c>
      <c r="J33" s="23">
        <v>36672</v>
      </c>
      <c r="K33" s="23">
        <v>44026</v>
      </c>
      <c r="L33" s="23">
        <v>58782</v>
      </c>
      <c r="N33" s="23">
        <v>68891</v>
      </c>
      <c r="O33" s="23">
        <v>44453</v>
      </c>
      <c r="P33" s="23">
        <v>54051</v>
      </c>
      <c r="Q33" s="16">
        <v>57940</v>
      </c>
      <c r="S33" s="9"/>
    </row>
    <row r="34" spans="1:31" x14ac:dyDescent="0.25">
      <c r="A34" s="18" t="s">
        <v>35</v>
      </c>
      <c r="B34" s="20" t="s">
        <v>56</v>
      </c>
      <c r="C34" s="6"/>
      <c r="D34" s="23">
        <v>116358</v>
      </c>
      <c r="E34" s="23">
        <v>165294</v>
      </c>
      <c r="F34" s="23">
        <v>154893</v>
      </c>
      <c r="G34" s="23">
        <v>182246</v>
      </c>
      <c r="I34" s="23">
        <v>149846</v>
      </c>
      <c r="J34" s="23">
        <v>194768</v>
      </c>
      <c r="K34" s="23">
        <v>170211</v>
      </c>
      <c r="L34" s="23">
        <v>177407</v>
      </c>
      <c r="N34" s="23">
        <v>149663</v>
      </c>
      <c r="O34" s="23">
        <v>199383</v>
      </c>
      <c r="P34" s="23">
        <v>190408</v>
      </c>
      <c r="Q34" s="16">
        <v>270809</v>
      </c>
      <c r="S34" s="9"/>
    </row>
    <row r="35" spans="1:31" x14ac:dyDescent="0.25">
      <c r="A35" s="18" t="s">
        <v>36</v>
      </c>
      <c r="B35" s="20" t="s">
        <v>56</v>
      </c>
      <c r="C35" s="6"/>
      <c r="D35" s="18">
        <v>552</v>
      </c>
      <c r="E35" s="18">
        <v>532</v>
      </c>
      <c r="F35" s="18">
        <v>509</v>
      </c>
      <c r="G35" s="18">
        <v>508</v>
      </c>
      <c r="I35" s="18">
        <v>354</v>
      </c>
      <c r="J35" s="18">
        <v>320</v>
      </c>
      <c r="K35" s="18">
        <v>320</v>
      </c>
      <c r="L35" s="18">
        <v>306</v>
      </c>
      <c r="N35" s="18">
        <v>303</v>
      </c>
      <c r="O35" s="18">
        <v>294</v>
      </c>
      <c r="P35" s="18">
        <v>292</v>
      </c>
      <c r="Q35" s="15">
        <v>292</v>
      </c>
    </row>
    <row r="36" spans="1:31" x14ac:dyDescent="0.25">
      <c r="A36" s="18" t="s">
        <v>37</v>
      </c>
      <c r="B36" s="20" t="s">
        <v>56</v>
      </c>
      <c r="C36" s="6"/>
      <c r="D36" s="18"/>
      <c r="E36" s="18"/>
      <c r="F36" s="18"/>
      <c r="G36" s="23">
        <v>1723</v>
      </c>
      <c r="I36" s="23">
        <v>1376</v>
      </c>
      <c r="J36" s="18">
        <v>854</v>
      </c>
      <c r="K36" s="18">
        <v>926</v>
      </c>
      <c r="L36" s="18">
        <v>14</v>
      </c>
      <c r="N36" s="18" t="s">
        <v>44</v>
      </c>
      <c r="O36" s="18" t="s">
        <v>44</v>
      </c>
      <c r="P36" s="18" t="s">
        <v>44</v>
      </c>
      <c r="Q36" s="15" t="s">
        <v>44</v>
      </c>
      <c r="S36" s="9"/>
    </row>
    <row r="37" spans="1:31" x14ac:dyDescent="0.25">
      <c r="A37" s="18" t="s">
        <v>38</v>
      </c>
      <c r="B37" s="20" t="s">
        <v>56</v>
      </c>
      <c r="C37" s="6"/>
      <c r="D37" s="23">
        <v>85287</v>
      </c>
      <c r="E37" s="23">
        <v>100003</v>
      </c>
      <c r="F37" s="23">
        <v>105049</v>
      </c>
      <c r="G37" s="23">
        <v>104810</v>
      </c>
      <c r="I37" s="23">
        <v>94419</v>
      </c>
      <c r="J37" s="23">
        <v>42373</v>
      </c>
      <c r="K37" s="23">
        <v>34904</v>
      </c>
      <c r="L37" s="18"/>
      <c r="N37" s="18"/>
      <c r="O37" s="18"/>
      <c r="P37" s="18"/>
      <c r="Q37" s="15"/>
      <c r="S37" s="9"/>
    </row>
    <row r="38" spans="1:31" x14ac:dyDescent="0.25">
      <c r="A38" s="18" t="s">
        <v>39</v>
      </c>
      <c r="B38" s="20" t="s">
        <v>56</v>
      </c>
      <c r="C38" s="6"/>
      <c r="D38" s="23">
        <v>84288</v>
      </c>
      <c r="E38" s="23">
        <v>65551</v>
      </c>
      <c r="F38" s="23">
        <v>63909</v>
      </c>
      <c r="G38" s="23">
        <v>69742</v>
      </c>
      <c r="I38" s="23">
        <v>57054</v>
      </c>
      <c r="J38" s="23">
        <v>55459</v>
      </c>
      <c r="K38" s="23">
        <v>58461</v>
      </c>
      <c r="L38" s="23">
        <v>375864</v>
      </c>
      <c r="N38" s="23">
        <v>241892</v>
      </c>
      <c r="O38" s="23">
        <v>290117</v>
      </c>
      <c r="P38" s="23">
        <v>359779</v>
      </c>
      <c r="Q38" s="16">
        <v>443260</v>
      </c>
    </row>
    <row r="39" spans="1:31" s="10" customFormat="1" x14ac:dyDescent="0.25">
      <c r="A39" s="18" t="s">
        <v>40</v>
      </c>
      <c r="B39" s="20" t="s">
        <v>56</v>
      </c>
      <c r="C39" s="6"/>
      <c r="D39" s="18"/>
      <c r="E39" s="18"/>
      <c r="F39" s="18"/>
      <c r="G39" s="18">
        <v>795</v>
      </c>
      <c r="H39" s="4"/>
      <c r="I39" s="23">
        <v>4829</v>
      </c>
      <c r="J39" s="23">
        <v>5848</v>
      </c>
      <c r="K39" s="23">
        <v>6751</v>
      </c>
      <c r="L39" s="18">
        <v>538</v>
      </c>
      <c r="M39" s="4"/>
      <c r="N39" s="18">
        <v>744</v>
      </c>
      <c r="O39" s="18">
        <v>798</v>
      </c>
      <c r="P39" s="18">
        <v>501</v>
      </c>
      <c r="Q39" s="15">
        <v>270</v>
      </c>
      <c r="R39" s="11"/>
      <c r="S39" s="14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A40" s="21" t="s">
        <v>58</v>
      </c>
      <c r="B40" s="22" t="s">
        <v>56</v>
      </c>
      <c r="C40" s="13"/>
      <c r="D40" s="17">
        <v>1273965</v>
      </c>
      <c r="E40" s="17">
        <v>1575047</v>
      </c>
      <c r="F40" s="17">
        <v>1478556</v>
      </c>
      <c r="G40" s="17">
        <v>1772349</v>
      </c>
      <c r="H40" s="10"/>
      <c r="I40" s="17">
        <v>1454655</v>
      </c>
      <c r="J40" s="17">
        <v>1641284</v>
      </c>
      <c r="K40" s="17">
        <v>1440276</v>
      </c>
      <c r="L40" s="17">
        <v>2023670</v>
      </c>
      <c r="M40" s="10"/>
      <c r="N40" s="17">
        <v>1724622</v>
      </c>
      <c r="O40" s="17">
        <v>2023663</v>
      </c>
      <c r="P40" s="17">
        <v>1687593</v>
      </c>
      <c r="Q40" s="17">
        <v>2277260</v>
      </c>
    </row>
    <row r="41" spans="1:31" s="10" customFormat="1" x14ac:dyDescent="0.25">
      <c r="A41" s="18"/>
      <c r="B41" s="18"/>
      <c r="C41" s="8"/>
      <c r="D41" s="18"/>
      <c r="E41" s="18"/>
      <c r="F41" s="18"/>
      <c r="G41" s="18"/>
      <c r="H41" s="4"/>
      <c r="I41" s="18"/>
      <c r="J41" s="18"/>
      <c r="K41" s="18"/>
      <c r="L41" s="18"/>
      <c r="M41" s="4"/>
      <c r="N41" s="18"/>
      <c r="O41" s="18"/>
      <c r="P41" s="18"/>
      <c r="Q41" s="18"/>
      <c r="R41" s="11"/>
      <c r="S41" s="14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5">
      <c r="A42" s="21" t="s">
        <v>41</v>
      </c>
      <c r="B42" s="22" t="s">
        <v>56</v>
      </c>
      <c r="C42" s="13"/>
      <c r="D42" s="17">
        <v>2679925</v>
      </c>
      <c r="E42" s="17">
        <v>2998673</v>
      </c>
      <c r="F42" s="17">
        <v>2917735</v>
      </c>
      <c r="G42" s="17">
        <v>3220132</v>
      </c>
      <c r="H42" s="10"/>
      <c r="I42" s="17">
        <v>2914573</v>
      </c>
      <c r="J42" s="17">
        <v>3121640</v>
      </c>
      <c r="K42" s="17">
        <v>2913118</v>
      </c>
      <c r="L42" s="17">
        <v>3766488</v>
      </c>
      <c r="M42" s="10"/>
      <c r="N42" s="17">
        <v>3477472</v>
      </c>
      <c r="O42" s="17">
        <v>3765769</v>
      </c>
      <c r="P42" s="17">
        <v>4191533</v>
      </c>
      <c r="Q42" s="17">
        <v>4834076</v>
      </c>
    </row>
    <row r="43" spans="1:31" s="10" customFormat="1" x14ac:dyDescent="0.25">
      <c r="A43" s="18"/>
      <c r="B43" s="18"/>
      <c r="C43" s="8"/>
      <c r="D43" s="18"/>
      <c r="E43" s="18"/>
      <c r="F43" s="18"/>
      <c r="G43" s="18"/>
      <c r="H43" s="4"/>
      <c r="I43" s="18"/>
      <c r="J43" s="18"/>
      <c r="K43" s="18"/>
      <c r="L43" s="18"/>
      <c r="M43" s="4"/>
      <c r="N43" s="18"/>
      <c r="O43" s="18"/>
      <c r="P43" s="18"/>
      <c r="Q43" s="18"/>
      <c r="R43" s="11"/>
      <c r="S43" s="14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5">
      <c r="A44" s="21" t="s">
        <v>42</v>
      </c>
      <c r="B44" s="22" t="s">
        <v>56</v>
      </c>
      <c r="C44" s="6"/>
      <c r="D44" s="17">
        <v>12809751</v>
      </c>
      <c r="E44" s="17">
        <v>13097313</v>
      </c>
      <c r="F44" s="17">
        <v>13322996</v>
      </c>
      <c r="G44" s="17">
        <v>13699894</v>
      </c>
      <c r="H44" s="10"/>
      <c r="I44" s="17">
        <v>13652412</v>
      </c>
      <c r="J44" s="17">
        <v>13852011</v>
      </c>
      <c r="K44" s="17">
        <v>13831750</v>
      </c>
      <c r="L44" s="17">
        <v>14680535</v>
      </c>
      <c r="M44" s="10"/>
      <c r="N44" s="17">
        <v>14717854</v>
      </c>
      <c r="O44" s="17">
        <v>14975684</v>
      </c>
      <c r="P44" s="17">
        <v>15619242</v>
      </c>
      <c r="Q44" s="17">
        <v>16322024</v>
      </c>
    </row>
  </sheetData>
  <conditionalFormatting sqref="A28:C40 A1:C1 A3:C26 A42:C42 A44:C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89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" x14ac:dyDescent="0.2"/>
  <cols>
    <col min="1" max="1" width="62.7109375" style="26" customWidth="1"/>
    <col min="2" max="2" width="1.7109375" style="26" customWidth="1"/>
    <col min="3" max="3" width="10.5703125" style="26" customWidth="1"/>
    <col min="4" max="4" width="1.7109375" style="26" customWidth="1"/>
    <col min="5" max="8" width="10.5703125" style="26" customWidth="1"/>
    <col min="9" max="9" width="1.7109375" style="26" customWidth="1"/>
    <col min="10" max="10" width="10.5703125" style="26" customWidth="1"/>
    <col min="11" max="11" width="10.28515625" style="26" customWidth="1"/>
    <col min="12" max="13" width="8.7109375" style="26" customWidth="1"/>
    <col min="14" max="14" width="1.5703125" style="26" customWidth="1"/>
    <col min="15" max="18" width="8.7109375" style="29" customWidth="1"/>
    <col min="19" max="19" width="1.7109375" style="29" customWidth="1"/>
    <col min="20" max="20" width="8.7109375" style="46" customWidth="1"/>
    <col min="21" max="21" width="8.7109375" style="73" customWidth="1"/>
    <col min="22" max="22" width="8.7109375" style="29" customWidth="1"/>
    <col min="23" max="23" width="8.7109375" style="73" customWidth="1"/>
    <col min="24" max="24" width="1.85546875" style="73" customWidth="1"/>
    <col min="25" max="25" width="8.7109375" style="46" customWidth="1"/>
    <col min="26" max="26" width="8.7109375" style="73" customWidth="1"/>
    <col min="27" max="27" width="9.28515625" style="73" customWidth="1"/>
    <col min="28" max="28" width="9.7109375" style="73" customWidth="1"/>
    <col min="29" max="29" width="1.42578125" style="73" customWidth="1"/>
    <col min="30" max="30" width="10.28515625" style="73" customWidth="1"/>
    <col min="31" max="32" width="9.140625" style="28" customWidth="1"/>
    <col min="33" max="16384" width="9.140625" style="28"/>
  </cols>
  <sheetData>
    <row r="1" spans="1:33" s="25" customFormat="1" ht="51" customHeight="1" x14ac:dyDescent="0.2">
      <c r="A1" s="163" t="s">
        <v>100</v>
      </c>
      <c r="B1" s="176"/>
      <c r="C1" s="166">
        <v>42825</v>
      </c>
      <c r="D1" s="176"/>
      <c r="E1" s="166" t="s">
        <v>320</v>
      </c>
      <c r="F1" s="166" t="s">
        <v>223</v>
      </c>
      <c r="G1" s="166" t="s">
        <v>222</v>
      </c>
      <c r="H1" s="166" t="s">
        <v>192</v>
      </c>
      <c r="I1" s="176"/>
      <c r="J1" s="166" t="s">
        <v>75</v>
      </c>
      <c r="K1" s="166" t="s">
        <v>72</v>
      </c>
      <c r="L1" s="166" t="s">
        <v>71</v>
      </c>
      <c r="M1" s="144" t="s">
        <v>69</v>
      </c>
      <c r="N1" s="140"/>
      <c r="O1" s="138" t="s">
        <v>158</v>
      </c>
      <c r="P1" s="137" t="s">
        <v>116</v>
      </c>
      <c r="Q1" s="137" t="s">
        <v>159</v>
      </c>
      <c r="R1" s="137" t="s">
        <v>64</v>
      </c>
      <c r="S1" s="92"/>
      <c r="T1" s="162" t="s">
        <v>160</v>
      </c>
      <c r="U1" s="162" t="s">
        <v>161</v>
      </c>
      <c r="V1" s="162" t="s">
        <v>162</v>
      </c>
      <c r="W1" s="162" t="s">
        <v>163</v>
      </c>
      <c r="X1" s="183"/>
      <c r="Y1" s="162" t="s">
        <v>103</v>
      </c>
      <c r="Z1" s="162" t="s">
        <v>104</v>
      </c>
      <c r="AA1" s="162" t="s">
        <v>106</v>
      </c>
      <c r="AB1" s="162" t="s">
        <v>107</v>
      </c>
      <c r="AC1" s="183"/>
      <c r="AD1" s="162" t="s">
        <v>105</v>
      </c>
    </row>
    <row r="2" spans="1:33" s="100" customFormat="1" x14ac:dyDescent="0.2">
      <c r="B2" s="270"/>
      <c r="C2" s="270"/>
      <c r="E2" s="270"/>
      <c r="H2" s="270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33" s="39" customFormat="1" x14ac:dyDescent="0.2">
      <c r="A3" s="177" t="s">
        <v>79</v>
      </c>
      <c r="B3" s="270"/>
      <c r="C3" s="63"/>
      <c r="D3" s="100"/>
      <c r="E3" s="63"/>
      <c r="F3" s="63"/>
      <c r="G3" s="63"/>
      <c r="H3" s="63"/>
      <c r="I3" s="100"/>
      <c r="J3" s="63"/>
      <c r="K3" s="63"/>
      <c r="L3" s="59"/>
      <c r="M3" s="59"/>
      <c r="N3" s="100"/>
      <c r="O3" s="48"/>
      <c r="P3" s="48"/>
      <c r="Q3" s="48"/>
      <c r="R3" s="48"/>
      <c r="S3" s="46"/>
      <c r="T3" s="48"/>
      <c r="U3" s="48"/>
      <c r="V3" s="48"/>
      <c r="W3" s="48"/>
      <c r="X3" s="46"/>
      <c r="Y3" s="48"/>
      <c r="Z3" s="48"/>
      <c r="AA3" s="48"/>
      <c r="AB3" s="48"/>
      <c r="AC3" s="46"/>
      <c r="AD3" s="48"/>
    </row>
    <row r="4" spans="1:33" s="102" customFormat="1" x14ac:dyDescent="0.2">
      <c r="A4" s="178" t="s">
        <v>249</v>
      </c>
      <c r="B4" s="271"/>
      <c r="C4" s="223">
        <v>20732484</v>
      </c>
      <c r="D4" s="101"/>
      <c r="E4" s="223">
        <v>19486599</v>
      </c>
      <c r="F4" s="223">
        <f>SUM(F5:F15)</f>
        <v>18987892</v>
      </c>
      <c r="G4" s="223">
        <v>18598255</v>
      </c>
      <c r="H4" s="223">
        <v>18101265</v>
      </c>
      <c r="I4" s="271"/>
      <c r="J4" s="223">
        <v>18203442</v>
      </c>
      <c r="K4" s="223">
        <v>15686452</v>
      </c>
      <c r="L4" s="305">
        <v>15101803</v>
      </c>
      <c r="M4" s="305">
        <v>14773890</v>
      </c>
      <c r="N4" s="271"/>
      <c r="O4" s="225">
        <v>14344139</v>
      </c>
      <c r="P4" s="225">
        <v>13921303</v>
      </c>
      <c r="Q4" s="225">
        <v>13151597</v>
      </c>
      <c r="R4" s="225">
        <v>12473466</v>
      </c>
      <c r="S4" s="263"/>
      <c r="T4" s="225">
        <v>12371968</v>
      </c>
      <c r="U4" s="225">
        <v>11731299</v>
      </c>
      <c r="V4" s="225">
        <v>11396832</v>
      </c>
      <c r="W4" s="225">
        <v>11135784</v>
      </c>
      <c r="X4" s="263"/>
      <c r="Y4" s="225">
        <v>11011502</v>
      </c>
      <c r="Z4" s="225">
        <v>10194621</v>
      </c>
      <c r="AA4" s="225">
        <v>10079620</v>
      </c>
      <c r="AB4" s="225">
        <v>9972658</v>
      </c>
      <c r="AC4" s="263"/>
      <c r="AD4" s="225">
        <v>9830686</v>
      </c>
      <c r="AG4" s="82"/>
    </row>
    <row r="5" spans="1:33" s="39" customFormat="1" x14ac:dyDescent="0.2">
      <c r="A5" s="179" t="s">
        <v>250</v>
      </c>
      <c r="B5" s="270"/>
      <c r="C5" s="214">
        <v>19431835</v>
      </c>
      <c r="D5" s="100"/>
      <c r="E5" s="214">
        <v>18382498</v>
      </c>
      <c r="F5" s="214">
        <v>17911450</v>
      </c>
      <c r="G5" s="214">
        <v>17549951</v>
      </c>
      <c r="H5" s="214">
        <v>17156821</v>
      </c>
      <c r="I5" s="270"/>
      <c r="J5" s="214">
        <v>17074978</v>
      </c>
      <c r="K5" s="214">
        <v>14892810</v>
      </c>
      <c r="L5" s="280">
        <v>14290103</v>
      </c>
      <c r="M5" s="280">
        <v>14020317</v>
      </c>
      <c r="N5" s="270"/>
      <c r="O5" s="217">
        <v>13617942</v>
      </c>
      <c r="P5" s="217">
        <v>13207309</v>
      </c>
      <c r="Q5" s="217">
        <v>12430565</v>
      </c>
      <c r="R5" s="217">
        <v>11919719</v>
      </c>
      <c r="S5" s="215"/>
      <c r="T5" s="217">
        <v>11811566</v>
      </c>
      <c r="U5" s="217">
        <v>11207935</v>
      </c>
      <c r="V5" s="217">
        <v>10868682</v>
      </c>
      <c r="W5" s="217">
        <v>10611018</v>
      </c>
      <c r="X5" s="215"/>
      <c r="Y5" s="217">
        <v>10459377</v>
      </c>
      <c r="Z5" s="217">
        <v>9633641</v>
      </c>
      <c r="AA5" s="217">
        <v>9492585</v>
      </c>
      <c r="AB5" s="217">
        <v>9027152</v>
      </c>
      <c r="AC5" s="215"/>
      <c r="AD5" s="217">
        <v>9076871</v>
      </c>
      <c r="AG5" s="82"/>
    </row>
    <row r="6" spans="1:33" s="39" customFormat="1" x14ac:dyDescent="0.2">
      <c r="A6" s="179" t="s">
        <v>251</v>
      </c>
      <c r="B6" s="270"/>
      <c r="C6" s="214">
        <v>82604</v>
      </c>
      <c r="D6" s="100"/>
      <c r="E6" s="214">
        <v>74899</v>
      </c>
      <c r="F6" s="214">
        <v>73570</v>
      </c>
      <c r="G6" s="214">
        <v>73720</v>
      </c>
      <c r="H6" s="214">
        <v>74238</v>
      </c>
      <c r="I6" s="270"/>
      <c r="J6" s="214">
        <v>74160</v>
      </c>
      <c r="K6" s="214">
        <v>74555</v>
      </c>
      <c r="L6" s="280">
        <v>73809</v>
      </c>
      <c r="M6" s="280">
        <v>73860</v>
      </c>
      <c r="N6" s="270"/>
      <c r="O6" s="217">
        <v>77281</v>
      </c>
      <c r="P6" s="217">
        <v>67721</v>
      </c>
      <c r="Q6" s="217">
        <v>67519</v>
      </c>
      <c r="R6" s="217">
        <v>68319</v>
      </c>
      <c r="S6" s="215"/>
      <c r="T6" s="217">
        <v>68431</v>
      </c>
      <c r="U6" s="217">
        <v>67542</v>
      </c>
      <c r="V6" s="217">
        <v>66343</v>
      </c>
      <c r="W6" s="217">
        <v>66062</v>
      </c>
      <c r="X6" s="215"/>
      <c r="Y6" s="217">
        <v>70369</v>
      </c>
      <c r="Z6" s="217">
        <v>69738</v>
      </c>
      <c r="AA6" s="217">
        <v>70546</v>
      </c>
      <c r="AB6" s="217">
        <v>70256</v>
      </c>
      <c r="AC6" s="215"/>
      <c r="AD6" s="217">
        <v>69496</v>
      </c>
      <c r="AG6" s="82"/>
    </row>
    <row r="7" spans="1:33" s="39" customFormat="1" x14ac:dyDescent="0.2">
      <c r="A7" s="179" t="s">
        <v>252</v>
      </c>
      <c r="B7" s="270"/>
      <c r="C7" s="214">
        <v>380125</v>
      </c>
      <c r="D7" s="100"/>
      <c r="E7" s="214">
        <v>370638</v>
      </c>
      <c r="F7" s="214">
        <v>346116</v>
      </c>
      <c r="G7" s="214">
        <v>330237</v>
      </c>
      <c r="H7" s="214">
        <v>279927</v>
      </c>
      <c r="I7" s="270"/>
      <c r="J7" s="214">
        <v>272116</v>
      </c>
      <c r="K7" s="214">
        <v>420962</v>
      </c>
      <c r="L7" s="280">
        <v>402819</v>
      </c>
      <c r="M7" s="280">
        <v>385208</v>
      </c>
      <c r="N7" s="270"/>
      <c r="O7" s="217">
        <v>389961</v>
      </c>
      <c r="P7" s="217">
        <v>231622</v>
      </c>
      <c r="Q7" s="217">
        <v>226952</v>
      </c>
      <c r="R7" s="217">
        <v>216758</v>
      </c>
      <c r="S7" s="215"/>
      <c r="T7" s="217">
        <v>206580</v>
      </c>
      <c r="U7" s="217">
        <v>198778</v>
      </c>
      <c r="V7" s="217">
        <v>199955</v>
      </c>
      <c r="W7" s="217">
        <v>202425</v>
      </c>
      <c r="X7" s="215"/>
      <c r="Y7" s="217">
        <v>201357</v>
      </c>
      <c r="Z7" s="217">
        <v>200667</v>
      </c>
      <c r="AA7" s="217">
        <v>205166</v>
      </c>
      <c r="AB7" s="217">
        <v>107017</v>
      </c>
      <c r="AC7" s="215"/>
      <c r="AD7" s="217">
        <v>102312</v>
      </c>
      <c r="AG7" s="82"/>
    </row>
    <row r="8" spans="1:33" s="39" customFormat="1" x14ac:dyDescent="0.2">
      <c r="A8" s="179" t="s">
        <v>253</v>
      </c>
      <c r="B8" s="270"/>
      <c r="C8" s="214">
        <v>27767</v>
      </c>
      <c r="D8" s="100"/>
      <c r="E8" s="214">
        <v>28020</v>
      </c>
      <c r="F8" s="214">
        <v>24567</v>
      </c>
      <c r="G8" s="214">
        <v>24911</v>
      </c>
      <c r="H8" s="214">
        <v>20432</v>
      </c>
      <c r="I8" s="270"/>
      <c r="J8" s="214">
        <v>20624</v>
      </c>
      <c r="K8" s="214">
        <v>20675</v>
      </c>
      <c r="L8" s="280">
        <v>20641</v>
      </c>
      <c r="M8" s="280">
        <v>20937</v>
      </c>
      <c r="N8" s="270"/>
      <c r="O8" s="217">
        <v>23431</v>
      </c>
      <c r="P8" s="217">
        <v>29714</v>
      </c>
      <c r="Q8" s="217">
        <v>29920</v>
      </c>
      <c r="R8" s="217">
        <v>30122</v>
      </c>
      <c r="S8" s="215"/>
      <c r="T8" s="217">
        <v>30641</v>
      </c>
      <c r="U8" s="217">
        <v>31809</v>
      </c>
      <c r="V8" s="217">
        <v>31741</v>
      </c>
      <c r="W8" s="217">
        <v>31936</v>
      </c>
      <c r="X8" s="215"/>
      <c r="Y8" s="217">
        <v>30752</v>
      </c>
      <c r="Z8" s="217">
        <v>30004</v>
      </c>
      <c r="AA8" s="217">
        <v>29897</v>
      </c>
      <c r="AB8" s="217">
        <v>30084</v>
      </c>
      <c r="AC8" s="215"/>
      <c r="AD8" s="217">
        <v>32219</v>
      </c>
      <c r="AG8" s="82"/>
    </row>
    <row r="9" spans="1:33" s="39" customFormat="1" x14ac:dyDescent="0.2">
      <c r="A9" s="179" t="s">
        <v>254</v>
      </c>
      <c r="B9" s="270"/>
      <c r="C9" s="214">
        <v>113081</v>
      </c>
      <c r="D9" s="100"/>
      <c r="E9" s="214">
        <v>2518</v>
      </c>
      <c r="F9" s="214">
        <v>3769</v>
      </c>
      <c r="G9" s="214">
        <v>3739</v>
      </c>
      <c r="H9" s="214">
        <v>3722</v>
      </c>
      <c r="I9" s="270"/>
      <c r="J9" s="214">
        <v>748</v>
      </c>
      <c r="K9" s="214">
        <v>0</v>
      </c>
      <c r="L9" s="280">
        <v>0</v>
      </c>
      <c r="M9" s="280">
        <v>0</v>
      </c>
      <c r="N9" s="270"/>
      <c r="O9" s="217">
        <v>0</v>
      </c>
      <c r="P9" s="217">
        <v>4191</v>
      </c>
      <c r="Q9" s="217">
        <v>4021</v>
      </c>
      <c r="R9" s="217">
        <v>3896</v>
      </c>
      <c r="S9" s="215"/>
      <c r="T9" s="217">
        <v>3298</v>
      </c>
      <c r="U9" s="217">
        <v>6300</v>
      </c>
      <c r="V9" s="217">
        <v>6260</v>
      </c>
      <c r="W9" s="217">
        <v>6772</v>
      </c>
      <c r="X9" s="215"/>
      <c r="Y9" s="217">
        <v>5951</v>
      </c>
      <c r="Z9" s="217">
        <v>5841</v>
      </c>
      <c r="AA9" s="217">
        <v>5384</v>
      </c>
      <c r="AB9" s="217">
        <v>481268</v>
      </c>
      <c r="AC9" s="215"/>
      <c r="AD9" s="217">
        <v>278854</v>
      </c>
      <c r="AG9" s="82"/>
    </row>
    <row r="10" spans="1:33" s="39" customFormat="1" x14ac:dyDescent="0.2">
      <c r="A10" s="179" t="s">
        <v>80</v>
      </c>
      <c r="B10" s="270"/>
      <c r="C10" s="214">
        <v>396832</v>
      </c>
      <c r="D10" s="100"/>
      <c r="E10" s="214">
        <v>403257</v>
      </c>
      <c r="F10" s="214">
        <v>400476</v>
      </c>
      <c r="G10" s="214">
        <v>383388</v>
      </c>
      <c r="H10" s="214">
        <v>382971</v>
      </c>
      <c r="I10" s="270"/>
      <c r="J10" s="214">
        <v>616795</v>
      </c>
      <c r="K10" s="214">
        <v>173773</v>
      </c>
      <c r="L10" s="280">
        <v>164771</v>
      </c>
      <c r="M10" s="280">
        <v>172380</v>
      </c>
      <c r="N10" s="270"/>
      <c r="O10" s="217">
        <v>167207</v>
      </c>
      <c r="P10" s="217">
        <v>157518</v>
      </c>
      <c r="Q10" s="217">
        <v>156355</v>
      </c>
      <c r="R10" s="217">
        <v>157113</v>
      </c>
      <c r="S10" s="215"/>
      <c r="T10" s="217">
        <v>179725</v>
      </c>
      <c r="U10" s="217">
        <v>160417</v>
      </c>
      <c r="V10" s="217">
        <v>170585</v>
      </c>
      <c r="W10" s="217">
        <v>156801</v>
      </c>
      <c r="X10" s="215"/>
      <c r="Y10" s="217">
        <v>175081</v>
      </c>
      <c r="Z10" s="217">
        <v>170477</v>
      </c>
      <c r="AA10" s="217">
        <v>190988</v>
      </c>
      <c r="AB10" s="217">
        <v>173262</v>
      </c>
      <c r="AC10" s="215"/>
      <c r="AD10" s="239">
        <v>198650</v>
      </c>
      <c r="AG10" s="82"/>
    </row>
    <row r="11" spans="1:33" s="39" customFormat="1" x14ac:dyDescent="0.2">
      <c r="A11" s="179" t="s">
        <v>81</v>
      </c>
      <c r="B11" s="270"/>
      <c r="C11" s="214">
        <v>43039</v>
      </c>
      <c r="D11" s="100"/>
      <c r="E11" s="214">
        <v>42482</v>
      </c>
      <c r="F11" s="214">
        <v>38982</v>
      </c>
      <c r="G11" s="214">
        <v>38982</v>
      </c>
      <c r="H11" s="214">
        <v>23982</v>
      </c>
      <c r="I11" s="270"/>
      <c r="J11" s="214">
        <v>23982</v>
      </c>
      <c r="K11" s="214">
        <v>51576</v>
      </c>
      <c r="L11" s="280">
        <v>42171</v>
      </c>
      <c r="M11" s="280">
        <v>41365</v>
      </c>
      <c r="N11" s="270"/>
      <c r="O11" s="217">
        <v>47479</v>
      </c>
      <c r="P11" s="217">
        <v>54070</v>
      </c>
      <c r="Q11" s="217">
        <v>58695</v>
      </c>
      <c r="R11" s="217">
        <v>61615</v>
      </c>
      <c r="S11" s="215"/>
      <c r="T11" s="217">
        <v>61761</v>
      </c>
      <c r="U11" s="217">
        <v>53857</v>
      </c>
      <c r="V11" s="217">
        <v>49709</v>
      </c>
      <c r="W11" s="217">
        <v>58661</v>
      </c>
      <c r="X11" s="215"/>
      <c r="Y11" s="217">
        <v>66735</v>
      </c>
      <c r="Z11" s="217">
        <v>78547</v>
      </c>
      <c r="AA11" s="217">
        <v>79297</v>
      </c>
      <c r="AB11" s="217">
        <v>81830</v>
      </c>
      <c r="AC11" s="215"/>
      <c r="AD11" s="217">
        <v>70490</v>
      </c>
      <c r="AG11" s="82"/>
    </row>
    <row r="12" spans="1:33" s="39" customFormat="1" x14ac:dyDescent="0.2">
      <c r="A12" s="179" t="s">
        <v>255</v>
      </c>
      <c r="B12" s="270"/>
      <c r="C12" s="214">
        <v>60927</v>
      </c>
      <c r="D12" s="100"/>
      <c r="E12" s="214">
        <v>112</v>
      </c>
      <c r="F12" s="214">
        <v>0</v>
      </c>
      <c r="G12" s="214">
        <v>0</v>
      </c>
      <c r="H12" s="214">
        <v>0</v>
      </c>
      <c r="I12" s="270"/>
      <c r="J12" s="214">
        <v>0</v>
      </c>
      <c r="K12" s="214">
        <v>2444</v>
      </c>
      <c r="L12" s="280">
        <v>2592</v>
      </c>
      <c r="M12" s="280">
        <v>99</v>
      </c>
      <c r="N12" s="270"/>
      <c r="O12" s="217">
        <v>99</v>
      </c>
      <c r="P12" s="217">
        <v>2113</v>
      </c>
      <c r="Q12" s="217">
        <v>8520</v>
      </c>
      <c r="R12" s="217">
        <v>12981</v>
      </c>
      <c r="S12" s="215"/>
      <c r="T12" s="217">
        <v>1860</v>
      </c>
      <c r="U12" s="217">
        <v>1782</v>
      </c>
      <c r="V12" s="217">
        <v>1808</v>
      </c>
      <c r="W12" s="217">
        <v>1761</v>
      </c>
      <c r="X12" s="215"/>
      <c r="Y12" s="217">
        <v>1504</v>
      </c>
      <c r="Z12" s="217">
        <v>1588</v>
      </c>
      <c r="AA12" s="217">
        <v>1620</v>
      </c>
      <c r="AB12" s="217">
        <v>1572</v>
      </c>
      <c r="AC12" s="215"/>
      <c r="AD12" s="217">
        <v>1557</v>
      </c>
      <c r="AG12" s="82"/>
    </row>
    <row r="13" spans="1:33" s="39" customFormat="1" x14ac:dyDescent="0.2">
      <c r="A13" s="103" t="s">
        <v>82</v>
      </c>
      <c r="B13" s="270"/>
      <c r="C13" s="214">
        <v>33703</v>
      </c>
      <c r="D13" s="100"/>
      <c r="E13" s="214">
        <v>40267</v>
      </c>
      <c r="F13" s="214">
        <v>0</v>
      </c>
      <c r="G13" s="214">
        <v>0</v>
      </c>
      <c r="H13" s="214">
        <v>0</v>
      </c>
      <c r="I13" s="270"/>
      <c r="J13" s="214">
        <v>844</v>
      </c>
      <c r="K13" s="214">
        <v>5363</v>
      </c>
      <c r="L13" s="280">
        <v>66182</v>
      </c>
      <c r="M13" s="280">
        <v>0</v>
      </c>
      <c r="N13" s="270"/>
      <c r="O13" s="217">
        <v>0</v>
      </c>
      <c r="P13" s="217">
        <v>0</v>
      </c>
      <c r="Q13" s="217">
        <v>0</v>
      </c>
      <c r="R13" s="217">
        <v>0</v>
      </c>
      <c r="S13" s="215"/>
      <c r="T13" s="217">
        <v>0</v>
      </c>
      <c r="U13" s="217">
        <v>0</v>
      </c>
      <c r="V13" s="217">
        <v>0</v>
      </c>
      <c r="W13" s="217">
        <v>0</v>
      </c>
      <c r="X13" s="215"/>
      <c r="Y13" s="217">
        <v>0</v>
      </c>
      <c r="Z13" s="217">
        <v>0</v>
      </c>
      <c r="AA13" s="217">
        <v>0</v>
      </c>
      <c r="AB13" s="217">
        <v>0</v>
      </c>
      <c r="AC13" s="215"/>
      <c r="AD13" s="217">
        <v>0</v>
      </c>
      <c r="AG13" s="82"/>
    </row>
    <row r="14" spans="1:33" s="39" customFormat="1" x14ac:dyDescent="0.2">
      <c r="A14" s="179" t="s">
        <v>83</v>
      </c>
      <c r="B14" s="270"/>
      <c r="C14" s="214">
        <v>51327</v>
      </c>
      <c r="D14" s="100"/>
      <c r="E14" s="214">
        <v>30690</v>
      </c>
      <c r="F14" s="214">
        <v>87602</v>
      </c>
      <c r="G14" s="214">
        <v>91967</v>
      </c>
      <c r="H14" s="214">
        <v>58802</v>
      </c>
      <c r="I14" s="270"/>
      <c r="J14" s="214">
        <v>28323</v>
      </c>
      <c r="K14" s="214">
        <v>44294</v>
      </c>
      <c r="L14" s="280">
        <v>38715</v>
      </c>
      <c r="M14" s="280">
        <v>59724</v>
      </c>
      <c r="N14" s="270"/>
      <c r="O14" s="217">
        <v>20739</v>
      </c>
      <c r="P14" s="217">
        <v>167045</v>
      </c>
      <c r="Q14" s="217">
        <v>169050</v>
      </c>
      <c r="R14" s="217">
        <v>2943</v>
      </c>
      <c r="S14" s="215"/>
      <c r="T14" s="217">
        <v>8106</v>
      </c>
      <c r="U14" s="217">
        <v>2879</v>
      </c>
      <c r="V14" s="217">
        <v>1749</v>
      </c>
      <c r="W14" s="217">
        <v>348</v>
      </c>
      <c r="X14" s="215"/>
      <c r="Y14" s="217">
        <v>376</v>
      </c>
      <c r="Z14" s="217">
        <v>4118</v>
      </c>
      <c r="AA14" s="217">
        <v>4137</v>
      </c>
      <c r="AB14" s="217">
        <v>217</v>
      </c>
      <c r="AC14" s="215"/>
      <c r="AD14" s="217">
        <v>237</v>
      </c>
      <c r="AG14" s="82"/>
    </row>
    <row r="15" spans="1:33" s="39" customFormat="1" x14ac:dyDescent="0.2">
      <c r="A15" s="179" t="s">
        <v>256</v>
      </c>
      <c r="B15" s="270"/>
      <c r="C15" s="214">
        <v>111244</v>
      </c>
      <c r="D15" s="100"/>
      <c r="E15" s="214">
        <v>111218</v>
      </c>
      <c r="F15" s="214">
        <v>101360</v>
      </c>
      <c r="G15" s="214">
        <v>101360</v>
      </c>
      <c r="H15" s="214">
        <v>100370</v>
      </c>
      <c r="I15" s="270"/>
      <c r="J15" s="214">
        <v>90872</v>
      </c>
      <c r="K15" s="214">
        <v>0</v>
      </c>
      <c r="L15" s="214">
        <v>0</v>
      </c>
      <c r="M15" s="214">
        <v>0</v>
      </c>
      <c r="N15" s="270"/>
      <c r="O15" s="217">
        <v>0</v>
      </c>
      <c r="P15" s="217">
        <v>0</v>
      </c>
      <c r="Q15" s="217">
        <v>0</v>
      </c>
      <c r="R15" s="217">
        <v>0</v>
      </c>
      <c r="S15" s="215"/>
      <c r="T15" s="217">
        <v>0</v>
      </c>
      <c r="U15" s="217">
        <v>0</v>
      </c>
      <c r="V15" s="217">
        <v>0</v>
      </c>
      <c r="W15" s="217">
        <v>0</v>
      </c>
      <c r="X15" s="215"/>
      <c r="Y15" s="217">
        <v>0</v>
      </c>
      <c r="Z15" s="217">
        <v>0</v>
      </c>
      <c r="AA15" s="217">
        <v>0</v>
      </c>
      <c r="AB15" s="217">
        <v>0</v>
      </c>
      <c r="AC15" s="215"/>
      <c r="AD15" s="217">
        <v>0</v>
      </c>
      <c r="AG15" s="82"/>
    </row>
    <row r="16" spans="1:33" s="39" customFormat="1" x14ac:dyDescent="0.2">
      <c r="A16" s="104"/>
      <c r="B16" s="270"/>
      <c r="C16" s="255"/>
      <c r="D16" s="100"/>
      <c r="E16" s="255"/>
      <c r="F16" s="255"/>
      <c r="G16" s="255"/>
      <c r="H16" s="255"/>
      <c r="I16" s="270"/>
      <c r="J16" s="255"/>
      <c r="K16" s="255"/>
      <c r="L16" s="255"/>
      <c r="M16" s="255"/>
      <c r="N16" s="270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G16" s="82"/>
    </row>
    <row r="17" spans="1:33" s="102" customFormat="1" x14ac:dyDescent="0.2">
      <c r="A17" s="178" t="s">
        <v>84</v>
      </c>
      <c r="B17" s="271"/>
      <c r="C17" s="223">
        <v>4250397</v>
      </c>
      <c r="D17" s="101"/>
      <c r="E17" s="223">
        <v>5049920</v>
      </c>
      <c r="F17" s="223">
        <f>SUM(F18:F25)</f>
        <v>4628578</v>
      </c>
      <c r="G17" s="223">
        <v>4777448</v>
      </c>
      <c r="H17" s="223">
        <v>4676726</v>
      </c>
      <c r="I17" s="271"/>
      <c r="J17" s="223">
        <v>4785554</v>
      </c>
      <c r="K17" s="223">
        <v>5775723</v>
      </c>
      <c r="L17" s="305">
        <v>4350309</v>
      </c>
      <c r="M17" s="305">
        <v>4513586</v>
      </c>
      <c r="N17" s="271"/>
      <c r="O17" s="225">
        <v>3763901</v>
      </c>
      <c r="P17" s="225">
        <v>3835841</v>
      </c>
      <c r="Q17" s="225">
        <v>3850325</v>
      </c>
      <c r="R17" s="225">
        <v>3767423</v>
      </c>
      <c r="S17" s="263"/>
      <c r="T17" s="225">
        <v>3957212</v>
      </c>
      <c r="U17" s="225">
        <v>3830133</v>
      </c>
      <c r="V17" s="225">
        <v>3552840</v>
      </c>
      <c r="W17" s="225">
        <v>3570275</v>
      </c>
      <c r="X17" s="263"/>
      <c r="Y17" s="225">
        <v>3669033</v>
      </c>
      <c r="Z17" s="225">
        <v>3991305</v>
      </c>
      <c r="AA17" s="225">
        <v>4148919</v>
      </c>
      <c r="AB17" s="225">
        <v>4029609</v>
      </c>
      <c r="AC17" s="263"/>
      <c r="AD17" s="225">
        <v>4331465</v>
      </c>
      <c r="AG17" s="82"/>
    </row>
    <row r="18" spans="1:33" s="39" customFormat="1" ht="13.5" x14ac:dyDescent="0.25">
      <c r="A18" s="179" t="s">
        <v>314</v>
      </c>
      <c r="B18" s="270"/>
      <c r="C18" s="214">
        <v>407223</v>
      </c>
      <c r="D18" s="100"/>
      <c r="E18" s="214">
        <v>417073</v>
      </c>
      <c r="F18" s="214">
        <v>83710</v>
      </c>
      <c r="G18" s="214">
        <v>97008</v>
      </c>
      <c r="H18" s="214">
        <v>306044</v>
      </c>
      <c r="I18" s="270"/>
      <c r="J18" s="214">
        <v>307521</v>
      </c>
      <c r="K18" s="310">
        <v>113022</v>
      </c>
      <c r="L18" s="280">
        <v>113022</v>
      </c>
      <c r="M18" s="280">
        <v>208486</v>
      </c>
      <c r="N18" s="270"/>
      <c r="O18" s="217">
        <v>208720</v>
      </c>
      <c r="P18" s="217">
        <v>98674</v>
      </c>
      <c r="Q18" s="217">
        <v>98671</v>
      </c>
      <c r="R18" s="217">
        <v>203282</v>
      </c>
      <c r="S18" s="215"/>
      <c r="T18" s="217">
        <v>190566</v>
      </c>
      <c r="U18" s="217">
        <v>131600</v>
      </c>
      <c r="V18" s="217">
        <v>131349</v>
      </c>
      <c r="W18" s="217">
        <v>219696</v>
      </c>
      <c r="X18" s="215"/>
      <c r="Y18" s="217">
        <v>194622</v>
      </c>
      <c r="Z18" s="217">
        <v>98788</v>
      </c>
      <c r="AA18" s="217">
        <v>117387</v>
      </c>
      <c r="AB18" s="217">
        <v>230439</v>
      </c>
      <c r="AC18" s="215"/>
      <c r="AD18" s="239">
        <v>246722</v>
      </c>
      <c r="AG18" s="82"/>
    </row>
    <row r="19" spans="1:33" s="39" customFormat="1" x14ac:dyDescent="0.2">
      <c r="A19" s="179" t="s">
        <v>257</v>
      </c>
      <c r="B19" s="270"/>
      <c r="C19" s="214">
        <v>621461</v>
      </c>
      <c r="D19" s="100"/>
      <c r="E19" s="214">
        <v>448941</v>
      </c>
      <c r="F19" s="214">
        <v>673166</v>
      </c>
      <c r="G19" s="214">
        <v>628933</v>
      </c>
      <c r="H19" s="214">
        <v>639389</v>
      </c>
      <c r="I19" s="270"/>
      <c r="J19" s="214">
        <v>649509</v>
      </c>
      <c r="K19" s="310">
        <v>587377</v>
      </c>
      <c r="L19" s="280">
        <v>708661</v>
      </c>
      <c r="M19" s="280">
        <v>641758</v>
      </c>
      <c r="N19" s="270"/>
      <c r="O19" s="217">
        <v>508163</v>
      </c>
      <c r="P19" s="217">
        <v>589498</v>
      </c>
      <c r="Q19" s="217">
        <v>562540</v>
      </c>
      <c r="R19" s="217">
        <v>502518</v>
      </c>
      <c r="S19" s="215"/>
      <c r="T19" s="217">
        <v>521498</v>
      </c>
      <c r="U19" s="217">
        <v>434996</v>
      </c>
      <c r="V19" s="217">
        <v>370903</v>
      </c>
      <c r="W19" s="217">
        <v>336453</v>
      </c>
      <c r="X19" s="215"/>
      <c r="Y19" s="217">
        <v>502654</v>
      </c>
      <c r="Z19" s="217">
        <v>493281</v>
      </c>
      <c r="AA19" s="217">
        <v>538812</v>
      </c>
      <c r="AB19" s="217">
        <v>458727</v>
      </c>
      <c r="AC19" s="215"/>
      <c r="AD19" s="217">
        <v>483022</v>
      </c>
      <c r="AG19" s="82"/>
    </row>
    <row r="20" spans="1:33" s="39" customFormat="1" x14ac:dyDescent="0.2">
      <c r="A20" s="179" t="s">
        <v>83</v>
      </c>
      <c r="B20" s="270"/>
      <c r="C20" s="214">
        <v>1953378</v>
      </c>
      <c r="D20" s="100"/>
      <c r="E20" s="214">
        <v>1824488</v>
      </c>
      <c r="F20" s="214">
        <v>1641586</v>
      </c>
      <c r="G20" s="214">
        <v>1664853</v>
      </c>
      <c r="H20" s="214">
        <v>1752972</v>
      </c>
      <c r="I20" s="270"/>
      <c r="J20" s="214">
        <v>1732744</v>
      </c>
      <c r="K20" s="310">
        <v>1779625</v>
      </c>
      <c r="L20" s="280">
        <v>1576623</v>
      </c>
      <c r="M20" s="280">
        <v>1761053</v>
      </c>
      <c r="N20" s="270"/>
      <c r="O20" s="217">
        <v>1764128</v>
      </c>
      <c r="P20" s="217">
        <v>1485605</v>
      </c>
      <c r="Q20" s="217">
        <v>1466239</v>
      </c>
      <c r="R20" s="217">
        <v>1437276</v>
      </c>
      <c r="S20" s="215"/>
      <c r="T20" s="217">
        <v>1350627</v>
      </c>
      <c r="U20" s="217">
        <v>1337231</v>
      </c>
      <c r="V20" s="217">
        <v>1406269</v>
      </c>
      <c r="W20" s="217">
        <v>1557759</v>
      </c>
      <c r="X20" s="215"/>
      <c r="Y20" s="217">
        <v>1419387</v>
      </c>
      <c r="Z20" s="217">
        <v>1237107</v>
      </c>
      <c r="AA20" s="217">
        <v>1169378</v>
      </c>
      <c r="AB20" s="217">
        <v>1229911</v>
      </c>
      <c r="AC20" s="215"/>
      <c r="AD20" s="217">
        <v>1091531</v>
      </c>
      <c r="AG20" s="82"/>
    </row>
    <row r="21" spans="1:33" s="39" customFormat="1" x14ac:dyDescent="0.2">
      <c r="A21" s="179" t="s">
        <v>258</v>
      </c>
      <c r="B21" s="270"/>
      <c r="C21" s="214">
        <v>25017</v>
      </c>
      <c r="D21" s="100"/>
      <c r="E21" s="214">
        <v>9541</v>
      </c>
      <c r="F21" s="214">
        <v>3023</v>
      </c>
      <c r="G21" s="214">
        <v>30247</v>
      </c>
      <c r="H21" s="214">
        <v>27623</v>
      </c>
      <c r="I21" s="270"/>
      <c r="J21" s="214">
        <v>31956</v>
      </c>
      <c r="K21" s="310">
        <v>1554</v>
      </c>
      <c r="L21" s="280">
        <v>110</v>
      </c>
      <c r="M21" s="280">
        <v>1352</v>
      </c>
      <c r="N21" s="270"/>
      <c r="O21" s="217">
        <v>20</v>
      </c>
      <c r="P21" s="217">
        <v>3374</v>
      </c>
      <c r="Q21" s="217">
        <v>28835</v>
      </c>
      <c r="R21" s="217">
        <v>16315</v>
      </c>
      <c r="S21" s="215"/>
      <c r="T21" s="217">
        <v>11455</v>
      </c>
      <c r="U21" s="217">
        <v>14628</v>
      </c>
      <c r="V21" s="217">
        <v>13832</v>
      </c>
      <c r="W21" s="217">
        <v>25610</v>
      </c>
      <c r="X21" s="215"/>
      <c r="Y21" s="217">
        <v>16026</v>
      </c>
      <c r="Z21" s="217">
        <v>4022</v>
      </c>
      <c r="AA21" s="217">
        <v>1668</v>
      </c>
      <c r="AB21" s="217">
        <v>11566</v>
      </c>
      <c r="AC21" s="215"/>
      <c r="AD21" s="217">
        <v>15004</v>
      </c>
      <c r="AG21" s="82"/>
    </row>
    <row r="22" spans="1:33" s="39" customFormat="1" x14ac:dyDescent="0.2">
      <c r="A22" s="179" t="s">
        <v>259</v>
      </c>
      <c r="B22" s="270"/>
      <c r="C22" s="214">
        <v>480</v>
      </c>
      <c r="D22" s="100"/>
      <c r="E22" s="214">
        <v>478</v>
      </c>
      <c r="F22" s="214">
        <v>477</v>
      </c>
      <c r="G22" s="214">
        <v>483</v>
      </c>
      <c r="H22" s="214">
        <v>481</v>
      </c>
      <c r="I22" s="270"/>
      <c r="J22" s="214">
        <v>479</v>
      </c>
      <c r="K22" s="310">
        <v>477</v>
      </c>
      <c r="L22" s="280">
        <v>487</v>
      </c>
      <c r="M22" s="280">
        <v>484</v>
      </c>
      <c r="N22" s="270"/>
      <c r="O22" s="239">
        <v>189789</v>
      </c>
      <c r="P22" s="239">
        <v>191878</v>
      </c>
      <c r="Q22" s="239">
        <v>15023</v>
      </c>
      <c r="R22" s="239">
        <v>0</v>
      </c>
      <c r="S22" s="215"/>
      <c r="T22" s="217">
        <v>45</v>
      </c>
      <c r="U22" s="217">
        <v>40164</v>
      </c>
      <c r="V22" s="217">
        <v>5278</v>
      </c>
      <c r="W22" s="217">
        <v>106329</v>
      </c>
      <c r="X22" s="215"/>
      <c r="Y22" s="217">
        <v>5135</v>
      </c>
      <c r="Z22" s="217">
        <v>5062</v>
      </c>
      <c r="AA22" s="217">
        <v>414258</v>
      </c>
      <c r="AB22" s="217">
        <v>656600</v>
      </c>
      <c r="AC22" s="215"/>
      <c r="AD22" s="217">
        <v>531883</v>
      </c>
      <c r="AG22" s="82"/>
    </row>
    <row r="23" spans="1:33" s="39" customFormat="1" x14ac:dyDescent="0.2">
      <c r="A23" s="179" t="s">
        <v>255</v>
      </c>
      <c r="B23" s="270"/>
      <c r="C23" s="214">
        <v>6355</v>
      </c>
      <c r="D23" s="100"/>
      <c r="E23" s="214">
        <v>4852</v>
      </c>
      <c r="F23" s="214">
        <v>223493</v>
      </c>
      <c r="G23" s="214">
        <v>232503</v>
      </c>
      <c r="H23" s="214">
        <v>226078</v>
      </c>
      <c r="I23" s="270"/>
      <c r="J23" s="214">
        <v>222011</v>
      </c>
      <c r="K23" s="310">
        <v>212499</v>
      </c>
      <c r="L23" s="280">
        <v>607831</v>
      </c>
      <c r="M23" s="280">
        <v>476335</v>
      </c>
      <c r="N23" s="270"/>
      <c r="O23" s="217">
        <v>392251</v>
      </c>
      <c r="P23" s="217">
        <v>317911</v>
      </c>
      <c r="Q23" s="217">
        <v>391709</v>
      </c>
      <c r="R23" s="217">
        <v>305044</v>
      </c>
      <c r="S23" s="215"/>
      <c r="T23" s="217">
        <v>296339</v>
      </c>
      <c r="U23" s="217">
        <v>272239</v>
      </c>
      <c r="V23" s="217">
        <v>418280</v>
      </c>
      <c r="W23" s="217">
        <v>467305</v>
      </c>
      <c r="X23" s="215"/>
      <c r="Y23" s="217">
        <v>422173</v>
      </c>
      <c r="Z23" s="217">
        <v>521962</v>
      </c>
      <c r="AA23" s="217">
        <v>481341</v>
      </c>
      <c r="AB23" s="217">
        <v>555329</v>
      </c>
      <c r="AC23" s="215"/>
      <c r="AD23" s="217">
        <v>723439</v>
      </c>
      <c r="AG23" s="82"/>
    </row>
    <row r="24" spans="1:33" s="39" customFormat="1" x14ac:dyDescent="0.2">
      <c r="A24" s="179" t="s">
        <v>260</v>
      </c>
      <c r="B24" s="270"/>
      <c r="C24" s="214">
        <v>1234662</v>
      </c>
      <c r="D24" s="100"/>
      <c r="E24" s="214">
        <v>2340217</v>
      </c>
      <c r="F24" s="214">
        <v>1983027</v>
      </c>
      <c r="G24" s="214">
        <v>2103250</v>
      </c>
      <c r="H24" s="214">
        <v>1704900</v>
      </c>
      <c r="I24" s="270"/>
      <c r="J24" s="214">
        <v>1822094</v>
      </c>
      <c r="K24" s="310">
        <v>3057101</v>
      </c>
      <c r="L24" s="280">
        <v>1307883</v>
      </c>
      <c r="M24" s="280">
        <v>1410423</v>
      </c>
      <c r="N24" s="270"/>
      <c r="O24" s="217">
        <v>687316</v>
      </c>
      <c r="P24" s="217">
        <v>1135305</v>
      </c>
      <c r="Q24" s="217">
        <v>1273613</v>
      </c>
      <c r="R24" s="217">
        <v>1289293</v>
      </c>
      <c r="S24" s="215"/>
      <c r="T24" s="217">
        <v>1573195</v>
      </c>
      <c r="U24" s="217">
        <v>1585688</v>
      </c>
      <c r="V24" s="217">
        <v>1193280</v>
      </c>
      <c r="W24" s="217">
        <v>843422</v>
      </c>
      <c r="X24" s="215"/>
      <c r="Y24" s="217">
        <v>1095495</v>
      </c>
      <c r="Z24" s="217">
        <v>1609574</v>
      </c>
      <c r="AA24" s="217">
        <v>1404973</v>
      </c>
      <c r="AB24" s="217">
        <v>866739</v>
      </c>
      <c r="AC24" s="215"/>
      <c r="AD24" s="217">
        <v>1218361</v>
      </c>
      <c r="AG24" s="82"/>
    </row>
    <row r="25" spans="1:33" s="39" customFormat="1" x14ac:dyDescent="0.2">
      <c r="A25" s="180" t="s">
        <v>261</v>
      </c>
      <c r="B25" s="270"/>
      <c r="C25" s="311">
        <v>1821</v>
      </c>
      <c r="D25" s="100"/>
      <c r="E25" s="311">
        <v>4330</v>
      </c>
      <c r="F25" s="311">
        <v>20096</v>
      </c>
      <c r="G25" s="311">
        <v>20171</v>
      </c>
      <c r="H25" s="311">
        <v>19239</v>
      </c>
      <c r="I25" s="270"/>
      <c r="J25" s="311">
        <v>19240</v>
      </c>
      <c r="K25" s="311">
        <v>24068</v>
      </c>
      <c r="L25" s="306">
        <v>35692</v>
      </c>
      <c r="M25" s="306">
        <v>13695</v>
      </c>
      <c r="N25" s="270"/>
      <c r="O25" s="246">
        <v>13514</v>
      </c>
      <c r="P25" s="246">
        <v>13596</v>
      </c>
      <c r="Q25" s="246">
        <v>13695</v>
      </c>
      <c r="R25" s="246">
        <v>13695</v>
      </c>
      <c r="S25" s="215"/>
      <c r="T25" s="246">
        <v>13487</v>
      </c>
      <c r="U25" s="246">
        <v>13587</v>
      </c>
      <c r="V25" s="246">
        <v>13649</v>
      </c>
      <c r="W25" s="246">
        <v>13701</v>
      </c>
      <c r="X25" s="215"/>
      <c r="Y25" s="246">
        <v>13541</v>
      </c>
      <c r="Z25" s="246">
        <v>21509</v>
      </c>
      <c r="AA25" s="246">
        <v>21102</v>
      </c>
      <c r="AB25" s="246">
        <v>20298</v>
      </c>
      <c r="AC25" s="215"/>
      <c r="AD25" s="246">
        <v>21503</v>
      </c>
      <c r="AG25" s="82"/>
    </row>
    <row r="26" spans="1:33" s="102" customFormat="1" x14ac:dyDescent="0.2">
      <c r="A26" s="104"/>
      <c r="B26" s="270"/>
      <c r="C26" s="255"/>
      <c r="D26" s="100"/>
      <c r="E26" s="255"/>
      <c r="F26" s="255"/>
      <c r="G26" s="255"/>
      <c r="H26" s="255"/>
      <c r="I26" s="270"/>
      <c r="J26" s="255"/>
      <c r="K26" s="255"/>
      <c r="L26" s="255"/>
      <c r="M26" s="255"/>
      <c r="N26" s="270"/>
      <c r="O26" s="215"/>
      <c r="P26" s="215"/>
      <c r="Q26" s="215"/>
      <c r="R26" s="215"/>
      <c r="S26" s="263"/>
      <c r="T26" s="215"/>
      <c r="U26" s="215"/>
      <c r="V26" s="215"/>
      <c r="W26" s="215"/>
      <c r="X26" s="263"/>
      <c r="Y26" s="215"/>
      <c r="Z26" s="215"/>
      <c r="AA26" s="215"/>
      <c r="AB26" s="215"/>
      <c r="AC26" s="263"/>
      <c r="AD26" s="215"/>
      <c r="AG26" s="82"/>
    </row>
    <row r="27" spans="1:33" s="39" customFormat="1" x14ac:dyDescent="0.2">
      <c r="A27" s="178" t="s">
        <v>85</v>
      </c>
      <c r="B27" s="271"/>
      <c r="C27" s="223">
        <v>24982881</v>
      </c>
      <c r="D27" s="101"/>
      <c r="E27" s="223">
        <v>24536519</v>
      </c>
      <c r="F27" s="223">
        <v>23616470</v>
      </c>
      <c r="G27" s="223">
        <v>23375703</v>
      </c>
      <c r="H27" s="223">
        <v>22777991</v>
      </c>
      <c r="I27" s="271"/>
      <c r="J27" s="223">
        <v>22988996</v>
      </c>
      <c r="K27" s="223">
        <v>21462175</v>
      </c>
      <c r="L27" s="305">
        <v>19452112</v>
      </c>
      <c r="M27" s="305">
        <v>19287476</v>
      </c>
      <c r="N27" s="271"/>
      <c r="O27" s="225">
        <v>18108040</v>
      </c>
      <c r="P27" s="225">
        <v>17757144</v>
      </c>
      <c r="Q27" s="225">
        <v>17001922</v>
      </c>
      <c r="R27" s="225">
        <v>16240889</v>
      </c>
      <c r="S27" s="215"/>
      <c r="T27" s="225">
        <v>16329180</v>
      </c>
      <c r="U27" s="225">
        <v>15561432</v>
      </c>
      <c r="V27" s="225">
        <v>14949672</v>
      </c>
      <c r="W27" s="225">
        <v>14706059</v>
      </c>
      <c r="X27" s="215"/>
      <c r="Y27" s="225">
        <v>14680535</v>
      </c>
      <c r="Z27" s="225">
        <v>14185926</v>
      </c>
      <c r="AA27" s="225">
        <v>14228539</v>
      </c>
      <c r="AB27" s="225">
        <v>14002267</v>
      </c>
      <c r="AC27" s="215"/>
      <c r="AD27" s="225">
        <v>14162151</v>
      </c>
      <c r="AG27" s="82"/>
    </row>
    <row r="28" spans="1:33" s="39" customFormat="1" x14ac:dyDescent="0.2">
      <c r="A28" s="100"/>
      <c r="B28" s="270"/>
      <c r="C28" s="255"/>
      <c r="D28" s="100"/>
      <c r="E28" s="255"/>
      <c r="F28" s="255"/>
      <c r="G28" s="255"/>
      <c r="H28" s="255"/>
      <c r="I28" s="270"/>
      <c r="J28" s="255"/>
      <c r="K28" s="255"/>
      <c r="L28" s="270"/>
      <c r="M28" s="270"/>
      <c r="N28" s="270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G28" s="82"/>
    </row>
    <row r="29" spans="1:33" s="39" customFormat="1" x14ac:dyDescent="0.2">
      <c r="A29" s="181" t="s">
        <v>86</v>
      </c>
      <c r="B29" s="273"/>
      <c r="C29" s="258"/>
      <c r="D29" s="105"/>
      <c r="E29" s="258"/>
      <c r="F29" s="258"/>
      <c r="G29" s="258"/>
      <c r="H29" s="258"/>
      <c r="I29" s="273"/>
      <c r="J29" s="258"/>
      <c r="K29" s="258"/>
      <c r="L29" s="229"/>
      <c r="M29" s="229"/>
      <c r="N29" s="273"/>
      <c r="O29" s="217"/>
      <c r="P29" s="217"/>
      <c r="Q29" s="217"/>
      <c r="R29" s="217"/>
      <c r="S29" s="215"/>
      <c r="T29" s="217"/>
      <c r="U29" s="217"/>
      <c r="V29" s="217"/>
      <c r="W29" s="217"/>
      <c r="X29" s="215"/>
      <c r="Y29" s="217"/>
      <c r="Z29" s="217"/>
      <c r="AA29" s="217"/>
      <c r="AB29" s="217"/>
      <c r="AC29" s="215"/>
      <c r="AD29" s="217"/>
      <c r="AG29" s="82"/>
    </row>
    <row r="30" spans="1:33" s="39" customFormat="1" x14ac:dyDescent="0.2">
      <c r="A30" s="182" t="s">
        <v>87</v>
      </c>
      <c r="B30" s="273"/>
      <c r="C30" s="225">
        <v>13326130</v>
      </c>
      <c r="D30" s="105"/>
      <c r="E30" s="225">
        <v>13011729</v>
      </c>
      <c r="F30" s="225">
        <v>12829094</v>
      </c>
      <c r="G30" s="225">
        <v>12563366</v>
      </c>
      <c r="H30" s="225">
        <v>12388867</v>
      </c>
      <c r="I30" s="273"/>
      <c r="J30" s="225">
        <v>12122603</v>
      </c>
      <c r="K30" s="225">
        <v>12698202</v>
      </c>
      <c r="L30" s="224">
        <v>12322824</v>
      </c>
      <c r="M30" s="224">
        <v>12323611</v>
      </c>
      <c r="N30" s="273"/>
      <c r="O30" s="225">
        <v>12064013</v>
      </c>
      <c r="P30" s="225">
        <v>12077424</v>
      </c>
      <c r="Q30" s="225">
        <v>11877314</v>
      </c>
      <c r="R30" s="225">
        <v>11718036</v>
      </c>
      <c r="S30" s="215"/>
      <c r="T30" s="225">
        <v>11488847</v>
      </c>
      <c r="U30" s="225">
        <v>11398285</v>
      </c>
      <c r="V30" s="225">
        <v>11212632</v>
      </c>
      <c r="W30" s="225">
        <v>11228587</v>
      </c>
      <c r="X30" s="215"/>
      <c r="Y30" s="225">
        <v>10914047</v>
      </c>
      <c r="Z30" s="225">
        <v>10869479</v>
      </c>
      <c r="AA30" s="225">
        <v>10682340</v>
      </c>
      <c r="AB30" s="225">
        <v>10691713</v>
      </c>
      <c r="AC30" s="215"/>
      <c r="AD30" s="225">
        <v>10479762</v>
      </c>
      <c r="AG30" s="82"/>
    </row>
    <row r="31" spans="1:33" s="39" customFormat="1" x14ac:dyDescent="0.2">
      <c r="A31" s="27" t="s">
        <v>88</v>
      </c>
      <c r="B31" s="273"/>
      <c r="C31" s="216">
        <v>588018</v>
      </c>
      <c r="D31" s="105"/>
      <c r="E31" s="216">
        <v>588018</v>
      </c>
      <c r="F31" s="216">
        <v>588018</v>
      </c>
      <c r="G31" s="216">
        <v>588018</v>
      </c>
      <c r="H31" s="216">
        <v>588018</v>
      </c>
      <c r="I31" s="273"/>
      <c r="J31" s="216">
        <v>588018</v>
      </c>
      <c r="K31" s="216">
        <v>588018</v>
      </c>
      <c r="L31" s="219">
        <v>588018</v>
      </c>
      <c r="M31" s="219">
        <v>588018</v>
      </c>
      <c r="N31" s="273"/>
      <c r="O31" s="217">
        <v>588018</v>
      </c>
      <c r="P31" s="217">
        <v>588018</v>
      </c>
      <c r="Q31" s="217">
        <v>588018</v>
      </c>
      <c r="R31" s="217">
        <v>588018</v>
      </c>
      <c r="S31" s="215"/>
      <c r="T31" s="217">
        <v>588018</v>
      </c>
      <c r="U31" s="217">
        <v>588018</v>
      </c>
      <c r="V31" s="217">
        <v>588018</v>
      </c>
      <c r="W31" s="217">
        <v>588018</v>
      </c>
      <c r="X31" s="215"/>
      <c r="Y31" s="217">
        <v>588018</v>
      </c>
      <c r="Z31" s="217">
        <v>588018</v>
      </c>
      <c r="AA31" s="217">
        <v>588018</v>
      </c>
      <c r="AB31" s="217">
        <v>588018</v>
      </c>
      <c r="AC31" s="215"/>
      <c r="AD31" s="217">
        <v>588018</v>
      </c>
      <c r="AG31" s="82"/>
    </row>
    <row r="32" spans="1:33" s="39" customFormat="1" x14ac:dyDescent="0.2">
      <c r="A32" s="27" t="s">
        <v>89</v>
      </c>
      <c r="B32" s="273"/>
      <c r="C32" s="216">
        <v>3632464</v>
      </c>
      <c r="D32" s="105"/>
      <c r="E32" s="216">
        <v>3632464</v>
      </c>
      <c r="F32" s="216">
        <v>3632464</v>
      </c>
      <c r="G32" s="216">
        <v>3632464</v>
      </c>
      <c r="H32" s="216">
        <v>3632464</v>
      </c>
      <c r="I32" s="273"/>
      <c r="J32" s="216">
        <v>3632464</v>
      </c>
      <c r="K32" s="216">
        <v>3632464</v>
      </c>
      <c r="L32" s="219">
        <v>3632464</v>
      </c>
      <c r="M32" s="219">
        <v>3632464</v>
      </c>
      <c r="N32" s="273"/>
      <c r="O32" s="217">
        <v>3632464</v>
      </c>
      <c r="P32" s="217">
        <v>3632464</v>
      </c>
      <c r="Q32" s="217">
        <v>3632464</v>
      </c>
      <c r="R32" s="217">
        <v>3632464</v>
      </c>
      <c r="S32" s="215"/>
      <c r="T32" s="217">
        <v>3632464</v>
      </c>
      <c r="U32" s="217">
        <v>3632464</v>
      </c>
      <c r="V32" s="217">
        <v>3632464</v>
      </c>
      <c r="W32" s="217">
        <v>3632464</v>
      </c>
      <c r="X32" s="215"/>
      <c r="Y32" s="217">
        <v>3632464</v>
      </c>
      <c r="Z32" s="217">
        <v>3632464</v>
      </c>
      <c r="AA32" s="217">
        <v>3632464</v>
      </c>
      <c r="AB32" s="217">
        <v>3632464</v>
      </c>
      <c r="AC32" s="215"/>
      <c r="AD32" s="217">
        <v>3632464</v>
      </c>
      <c r="AG32" s="82"/>
    </row>
    <row r="33" spans="1:33" s="39" customFormat="1" x14ac:dyDescent="0.2">
      <c r="A33" s="27" t="s">
        <v>90</v>
      </c>
      <c r="B33" s="273"/>
      <c r="C33" s="245">
        <v>0</v>
      </c>
      <c r="D33" s="105"/>
      <c r="E33" s="245">
        <v>0</v>
      </c>
      <c r="F33" s="245">
        <v>0</v>
      </c>
      <c r="G33" s="245">
        <v>0</v>
      </c>
      <c r="H33" s="245">
        <v>0</v>
      </c>
      <c r="I33" s="273"/>
      <c r="J33" s="245">
        <v>0</v>
      </c>
      <c r="K33" s="216">
        <v>0</v>
      </c>
      <c r="L33" s="219">
        <v>0</v>
      </c>
      <c r="M33" s="219">
        <v>0</v>
      </c>
      <c r="N33" s="273"/>
      <c r="O33" s="217">
        <v>0</v>
      </c>
      <c r="P33" s="217">
        <v>0</v>
      </c>
      <c r="Q33" s="217">
        <v>0</v>
      </c>
      <c r="R33" s="217">
        <v>1144336</v>
      </c>
      <c r="S33" s="215"/>
      <c r="T33" s="217">
        <v>1144336</v>
      </c>
      <c r="U33" s="217">
        <v>1144336</v>
      </c>
      <c r="V33" s="217">
        <v>1144336</v>
      </c>
      <c r="W33" s="217">
        <v>1144336</v>
      </c>
      <c r="X33" s="215"/>
      <c r="Y33" s="217">
        <v>1144336</v>
      </c>
      <c r="Z33" s="217">
        <v>1144336</v>
      </c>
      <c r="AA33" s="217">
        <v>1144336</v>
      </c>
      <c r="AB33" s="217">
        <v>1144336</v>
      </c>
      <c r="AC33" s="215"/>
      <c r="AD33" s="217">
        <v>1144336</v>
      </c>
      <c r="AG33" s="82"/>
    </row>
    <row r="34" spans="1:33" s="39" customFormat="1" x14ac:dyDescent="0.2">
      <c r="A34" s="27" t="s">
        <v>91</v>
      </c>
      <c r="B34" s="273"/>
      <c r="C34" s="216">
        <v>740</v>
      </c>
      <c r="D34" s="105"/>
      <c r="E34" s="245">
        <v>744</v>
      </c>
      <c r="F34" s="245">
        <v>590</v>
      </c>
      <c r="G34" s="216">
        <v>880</v>
      </c>
      <c r="H34" s="216">
        <v>0</v>
      </c>
      <c r="I34" s="273"/>
      <c r="J34" s="216">
        <v>814</v>
      </c>
      <c r="K34" s="216">
        <v>20031</v>
      </c>
      <c r="L34" s="219">
        <v>16916</v>
      </c>
      <c r="M34" s="219">
        <v>29040</v>
      </c>
      <c r="N34" s="273"/>
      <c r="O34" s="217">
        <v>34777</v>
      </c>
      <c r="P34" s="217">
        <v>38974</v>
      </c>
      <c r="Q34" s="217">
        <v>42800</v>
      </c>
      <c r="R34" s="217">
        <v>45279</v>
      </c>
      <c r="S34" s="215"/>
      <c r="T34" s="217">
        <v>45185</v>
      </c>
      <c r="U34" s="217">
        <v>39784</v>
      </c>
      <c r="V34" s="217">
        <v>36433</v>
      </c>
      <c r="W34" s="217">
        <v>43688</v>
      </c>
      <c r="X34" s="215"/>
      <c r="Y34" s="217">
        <v>50233</v>
      </c>
      <c r="Z34" s="217">
        <v>55431</v>
      </c>
      <c r="AA34" s="217">
        <v>56023</v>
      </c>
      <c r="AB34" s="217">
        <v>58216</v>
      </c>
      <c r="AC34" s="215"/>
      <c r="AD34" s="217">
        <v>49565</v>
      </c>
      <c r="AG34" s="82"/>
    </row>
    <row r="35" spans="1:33" s="39" customFormat="1" x14ac:dyDescent="0.2">
      <c r="A35" s="27" t="s">
        <v>262</v>
      </c>
      <c r="B35" s="273"/>
      <c r="C35" s="216">
        <v>-27132</v>
      </c>
      <c r="D35" s="105"/>
      <c r="E35" s="217">
        <v>-25652</v>
      </c>
      <c r="F35" s="216">
        <v>-45883</v>
      </c>
      <c r="G35" s="216">
        <v>-45883</v>
      </c>
      <c r="H35" s="216">
        <v>-45883</v>
      </c>
      <c r="I35" s="273"/>
      <c r="J35" s="216">
        <v>-45883</v>
      </c>
      <c r="K35" s="216">
        <v>-45883</v>
      </c>
      <c r="L35" s="219">
        <v>-45883</v>
      </c>
      <c r="M35" s="219">
        <v>-45883</v>
      </c>
      <c r="N35" s="273"/>
      <c r="O35" s="239">
        <v>-45883</v>
      </c>
      <c r="P35" s="239">
        <v>-45883</v>
      </c>
      <c r="Q35" s="239">
        <v>0</v>
      </c>
      <c r="R35" s="239">
        <v>0</v>
      </c>
      <c r="S35" s="215"/>
      <c r="T35" s="217">
        <v>-20664</v>
      </c>
      <c r="U35" s="217">
        <v>-21317</v>
      </c>
      <c r="V35" s="217">
        <v>-21317</v>
      </c>
      <c r="W35" s="217">
        <v>-21317</v>
      </c>
      <c r="X35" s="215"/>
      <c r="Y35" s="217">
        <v>-21317</v>
      </c>
      <c r="Z35" s="217">
        <v>-21710</v>
      </c>
      <c r="AA35" s="217">
        <v>-21710</v>
      </c>
      <c r="AB35" s="217">
        <v>-21710</v>
      </c>
      <c r="AC35" s="215"/>
      <c r="AD35" s="217">
        <v>-21710</v>
      </c>
      <c r="AG35" s="82"/>
    </row>
    <row r="36" spans="1:33" s="39" customFormat="1" x14ac:dyDescent="0.2">
      <c r="A36" s="81" t="s">
        <v>263</v>
      </c>
      <c r="B36" s="273"/>
      <c r="C36" s="216">
        <v>28797</v>
      </c>
      <c r="D36" s="105"/>
      <c r="E36" s="216">
        <v>33826</v>
      </c>
      <c r="F36" s="216">
        <v>-2997</v>
      </c>
      <c r="G36" s="216">
        <v>-19586</v>
      </c>
      <c r="H36" s="216">
        <v>-19347</v>
      </c>
      <c r="I36" s="273"/>
      <c r="J36" s="216">
        <v>3980</v>
      </c>
      <c r="K36" s="216">
        <v>6888</v>
      </c>
      <c r="L36" s="219">
        <v>54192</v>
      </c>
      <c r="M36" s="219">
        <v>0</v>
      </c>
      <c r="N36" s="273"/>
      <c r="O36" s="239">
        <v>0</v>
      </c>
      <c r="P36" s="239">
        <v>0</v>
      </c>
      <c r="Q36" s="239">
        <v>0</v>
      </c>
      <c r="R36" s="239">
        <v>0</v>
      </c>
      <c r="S36" s="215"/>
      <c r="T36" s="217">
        <v>0</v>
      </c>
      <c r="U36" s="217">
        <v>0</v>
      </c>
      <c r="V36" s="217">
        <v>0</v>
      </c>
      <c r="W36" s="217">
        <v>0</v>
      </c>
      <c r="X36" s="215"/>
      <c r="Y36" s="217">
        <v>0</v>
      </c>
      <c r="Z36" s="217">
        <v>0</v>
      </c>
      <c r="AA36" s="217">
        <v>0</v>
      </c>
      <c r="AB36" s="217">
        <v>0</v>
      </c>
      <c r="AC36" s="215"/>
      <c r="AD36" s="217">
        <v>0</v>
      </c>
      <c r="AG36" s="82"/>
    </row>
    <row r="37" spans="1:33" s="39" customFormat="1" x14ac:dyDescent="0.2">
      <c r="A37" s="27" t="s">
        <v>264</v>
      </c>
      <c r="B37" s="273"/>
      <c r="C37" s="216">
        <v>8241842</v>
      </c>
      <c r="D37" s="105"/>
      <c r="E37" s="216">
        <v>7946612</v>
      </c>
      <c r="F37" s="216">
        <v>7827277</v>
      </c>
      <c r="G37" s="216">
        <v>7594178</v>
      </c>
      <c r="H37" s="216">
        <v>7431293</v>
      </c>
      <c r="I37" s="273"/>
      <c r="J37" s="216">
        <v>7158352</v>
      </c>
      <c r="K37" s="216">
        <v>8445604</v>
      </c>
      <c r="L37" s="219">
        <v>8025426</v>
      </c>
      <c r="M37" s="219">
        <v>8067721</v>
      </c>
      <c r="N37" s="273"/>
      <c r="O37" s="217">
        <v>7804989</v>
      </c>
      <c r="P37" s="217">
        <v>7798340</v>
      </c>
      <c r="Q37" s="217">
        <v>7594066</v>
      </c>
      <c r="R37" s="217">
        <v>6287457</v>
      </c>
      <c r="S37" s="215"/>
      <c r="T37" s="217">
        <v>6080187</v>
      </c>
      <c r="U37" s="217">
        <v>5994873</v>
      </c>
      <c r="V37" s="217">
        <v>5809595</v>
      </c>
      <c r="W37" s="217">
        <v>5817833</v>
      </c>
      <c r="X37" s="215"/>
      <c r="Y37" s="217">
        <v>5497592</v>
      </c>
      <c r="Z37" s="217">
        <v>5444391</v>
      </c>
      <c r="AA37" s="217">
        <v>5255695</v>
      </c>
      <c r="AB37" s="217">
        <v>5260991</v>
      </c>
      <c r="AC37" s="215"/>
      <c r="AD37" s="217">
        <v>5058001</v>
      </c>
      <c r="AG37" s="82"/>
    </row>
    <row r="38" spans="1:33" s="39" customFormat="1" x14ac:dyDescent="0.2">
      <c r="A38" s="27" t="s">
        <v>92</v>
      </c>
      <c r="B38" s="273"/>
      <c r="C38" s="216">
        <v>861401</v>
      </c>
      <c r="D38" s="105"/>
      <c r="E38" s="216">
        <v>835717</v>
      </c>
      <c r="F38" s="216">
        <v>829625</v>
      </c>
      <c r="G38" s="216">
        <v>813295</v>
      </c>
      <c r="H38" s="216">
        <v>802322</v>
      </c>
      <c r="I38" s="273"/>
      <c r="J38" s="216">
        <v>784858</v>
      </c>
      <c r="K38" s="216">
        <v>51080</v>
      </c>
      <c r="L38" s="219">
        <v>51691</v>
      </c>
      <c r="M38" s="219">
        <v>52251</v>
      </c>
      <c r="N38" s="273"/>
      <c r="O38" s="217">
        <v>49648</v>
      </c>
      <c r="P38" s="217">
        <v>65511</v>
      </c>
      <c r="Q38" s="217">
        <v>19966</v>
      </c>
      <c r="R38" s="217">
        <v>20482</v>
      </c>
      <c r="S38" s="215"/>
      <c r="T38" s="217">
        <v>19321</v>
      </c>
      <c r="U38" s="217">
        <v>20127</v>
      </c>
      <c r="V38" s="217">
        <v>23103</v>
      </c>
      <c r="W38" s="217">
        <v>23565</v>
      </c>
      <c r="X38" s="215"/>
      <c r="Y38" s="217">
        <v>22721</v>
      </c>
      <c r="Z38" s="217">
        <v>26549</v>
      </c>
      <c r="AA38" s="217">
        <v>27514</v>
      </c>
      <c r="AB38" s="217">
        <v>29398</v>
      </c>
      <c r="AC38" s="215"/>
      <c r="AD38" s="217">
        <v>29088</v>
      </c>
      <c r="AG38" s="82"/>
    </row>
    <row r="39" spans="1:33" s="39" customFormat="1" x14ac:dyDescent="0.2">
      <c r="B39" s="273"/>
      <c r="C39" s="281"/>
      <c r="D39" s="105"/>
      <c r="E39" s="281"/>
      <c r="F39" s="281"/>
      <c r="G39" s="281"/>
      <c r="H39" s="281"/>
      <c r="I39" s="273"/>
      <c r="J39" s="281"/>
      <c r="K39" s="231"/>
      <c r="L39" s="231"/>
      <c r="M39" s="231"/>
      <c r="N39" s="273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G39" s="82"/>
    </row>
    <row r="40" spans="1:33" s="39" customFormat="1" x14ac:dyDescent="0.2">
      <c r="A40" s="181" t="s">
        <v>93</v>
      </c>
      <c r="B40" s="273"/>
      <c r="C40" s="258"/>
      <c r="D40" s="105"/>
      <c r="E40" s="258"/>
      <c r="F40" s="258"/>
      <c r="G40" s="258"/>
      <c r="H40" s="258"/>
      <c r="I40" s="273"/>
      <c r="J40" s="258"/>
      <c r="K40" s="216"/>
      <c r="L40" s="219"/>
      <c r="M40" s="219"/>
      <c r="N40" s="273"/>
      <c r="O40" s="217"/>
      <c r="P40" s="217"/>
      <c r="Q40" s="217"/>
      <c r="R40" s="217"/>
      <c r="S40" s="215"/>
      <c r="T40" s="217"/>
      <c r="U40" s="217"/>
      <c r="V40" s="217"/>
      <c r="W40" s="217"/>
      <c r="X40" s="215"/>
      <c r="Y40" s="217"/>
      <c r="Z40" s="217"/>
      <c r="AA40" s="217"/>
      <c r="AB40" s="217"/>
      <c r="AC40" s="215"/>
      <c r="AD40" s="217"/>
      <c r="AG40" s="82"/>
    </row>
    <row r="41" spans="1:33" s="39" customFormat="1" x14ac:dyDescent="0.2">
      <c r="A41" s="182" t="s">
        <v>94</v>
      </c>
      <c r="B41" s="273"/>
      <c r="C41" s="225">
        <v>8908565</v>
      </c>
      <c r="D41" s="105"/>
      <c r="E41" s="225">
        <v>8606757</v>
      </c>
      <c r="F41" s="225">
        <f>SUM(F42:F50)</f>
        <v>8667862</v>
      </c>
      <c r="G41" s="225">
        <v>8577474</v>
      </c>
      <c r="H41" s="225">
        <v>8392154</v>
      </c>
      <c r="I41" s="273"/>
      <c r="J41" s="225">
        <v>8457838</v>
      </c>
      <c r="K41" s="225">
        <v>6954520</v>
      </c>
      <c r="L41" s="224">
        <v>5181628</v>
      </c>
      <c r="M41" s="224">
        <v>5210007</v>
      </c>
      <c r="N41" s="273"/>
      <c r="O41" s="225">
        <v>4190197</v>
      </c>
      <c r="P41" s="225">
        <v>3856251</v>
      </c>
      <c r="Q41" s="225">
        <v>3147722</v>
      </c>
      <c r="R41" s="225">
        <v>2747529</v>
      </c>
      <c r="S41" s="215"/>
      <c r="T41" s="225">
        <v>2563073</v>
      </c>
      <c r="U41" s="225">
        <v>2502772</v>
      </c>
      <c r="V41" s="225">
        <v>1748846</v>
      </c>
      <c r="W41" s="225">
        <v>1752850</v>
      </c>
      <c r="X41" s="215"/>
      <c r="Y41" s="225">
        <v>1742818</v>
      </c>
      <c r="Z41" s="225">
        <v>1649276</v>
      </c>
      <c r="AA41" s="225">
        <v>1674405</v>
      </c>
      <c r="AB41" s="225">
        <v>1622361</v>
      </c>
      <c r="AC41" s="215"/>
      <c r="AD41" s="225">
        <v>1659243</v>
      </c>
      <c r="AG41" s="82"/>
    </row>
    <row r="42" spans="1:33" s="212" customFormat="1" x14ac:dyDescent="0.2">
      <c r="A42" s="347" t="s">
        <v>395</v>
      </c>
      <c r="B42" s="230"/>
      <c r="C42" s="216">
        <v>6541675</v>
      </c>
      <c r="D42" s="230"/>
      <c r="E42" s="216">
        <v>6275644</v>
      </c>
      <c r="F42" s="216">
        <v>6312431</v>
      </c>
      <c r="G42" s="216">
        <v>6200312</v>
      </c>
      <c r="H42" s="216">
        <v>6034257</v>
      </c>
      <c r="I42" s="230"/>
      <c r="J42" s="216">
        <v>5933360</v>
      </c>
      <c r="K42" s="216">
        <v>4902078</v>
      </c>
      <c r="L42" s="219">
        <v>3190152</v>
      </c>
      <c r="M42" s="219">
        <v>3217691</v>
      </c>
      <c r="N42" s="230"/>
      <c r="O42" s="217">
        <v>2209648</v>
      </c>
      <c r="P42" s="217">
        <v>2023760</v>
      </c>
      <c r="Q42" s="217">
        <v>1337079</v>
      </c>
      <c r="R42" s="217">
        <v>1001178</v>
      </c>
      <c r="S42" s="215"/>
      <c r="T42" s="216">
        <v>819909</v>
      </c>
      <c r="U42" s="217">
        <v>817262</v>
      </c>
      <c r="V42" s="217">
        <v>41730</v>
      </c>
      <c r="W42" s="217">
        <v>50897</v>
      </c>
      <c r="X42" s="215"/>
      <c r="Y42" s="216">
        <v>50797</v>
      </c>
      <c r="Z42" s="217">
        <v>60478</v>
      </c>
      <c r="AA42" s="217">
        <v>64436</v>
      </c>
      <c r="AB42" s="217">
        <v>68974</v>
      </c>
      <c r="AC42" s="215"/>
      <c r="AD42" s="217">
        <v>73379</v>
      </c>
      <c r="AG42" s="82"/>
    </row>
    <row r="43" spans="1:33" s="212" customFormat="1" x14ac:dyDescent="0.2">
      <c r="A43" s="347" t="s">
        <v>95</v>
      </c>
      <c r="B43" s="230"/>
      <c r="C43" s="216">
        <v>45529</v>
      </c>
      <c r="D43" s="230"/>
      <c r="E43" s="216">
        <v>48373</v>
      </c>
      <c r="F43" s="216">
        <v>42282</v>
      </c>
      <c r="G43" s="216">
        <v>39724</v>
      </c>
      <c r="H43" s="216">
        <v>18099</v>
      </c>
      <c r="I43" s="230"/>
      <c r="J43" s="216">
        <v>16527</v>
      </c>
      <c r="K43" s="216">
        <v>30277</v>
      </c>
      <c r="L43" s="219">
        <v>10401</v>
      </c>
      <c r="M43" s="219">
        <v>148</v>
      </c>
      <c r="N43" s="230"/>
      <c r="O43" s="217">
        <v>3275</v>
      </c>
      <c r="P43" s="217">
        <v>3585</v>
      </c>
      <c r="Q43" s="239">
        <v>5532</v>
      </c>
      <c r="R43" s="239">
        <v>0</v>
      </c>
      <c r="S43" s="248"/>
      <c r="T43" s="234">
        <v>0</v>
      </c>
      <c r="U43" s="217">
        <v>9187</v>
      </c>
      <c r="V43" s="239">
        <v>0</v>
      </c>
      <c r="W43" s="239">
        <v>0</v>
      </c>
      <c r="X43" s="215"/>
      <c r="Y43" s="234">
        <v>0</v>
      </c>
      <c r="Z43" s="217">
        <v>2</v>
      </c>
      <c r="AA43" s="217">
        <v>0</v>
      </c>
      <c r="AB43" s="217">
        <v>0</v>
      </c>
      <c r="AC43" s="215"/>
      <c r="AD43" s="239">
        <v>0</v>
      </c>
      <c r="AG43" s="82"/>
    </row>
    <row r="44" spans="1:33" s="212" customFormat="1" x14ac:dyDescent="0.2">
      <c r="A44" s="347" t="s">
        <v>396</v>
      </c>
      <c r="B44" s="230"/>
      <c r="C44" s="216">
        <v>2591</v>
      </c>
      <c r="D44" s="230"/>
      <c r="E44" s="216">
        <v>2997</v>
      </c>
      <c r="F44" s="216">
        <v>844</v>
      </c>
      <c r="G44" s="216">
        <v>1020</v>
      </c>
      <c r="H44" s="216">
        <v>1194</v>
      </c>
      <c r="I44" s="230"/>
      <c r="J44" s="216">
        <v>992</v>
      </c>
      <c r="K44" s="216">
        <v>512</v>
      </c>
      <c r="L44" s="219">
        <v>605</v>
      </c>
      <c r="M44" s="219">
        <v>695</v>
      </c>
      <c r="N44" s="230"/>
      <c r="O44" s="217">
        <v>814</v>
      </c>
      <c r="P44" s="217">
        <v>1367</v>
      </c>
      <c r="Q44" s="217">
        <v>1114</v>
      </c>
      <c r="R44" s="217">
        <v>1567</v>
      </c>
      <c r="S44" s="215"/>
      <c r="T44" s="216">
        <v>1784</v>
      </c>
      <c r="U44" s="217">
        <v>2646</v>
      </c>
      <c r="V44" s="217">
        <v>2955</v>
      </c>
      <c r="W44" s="217">
        <v>3695</v>
      </c>
      <c r="X44" s="215"/>
      <c r="Y44" s="216">
        <v>4248</v>
      </c>
      <c r="Z44" s="217">
        <v>2837</v>
      </c>
      <c r="AA44" s="217">
        <v>2338</v>
      </c>
      <c r="AB44" s="217">
        <v>2130</v>
      </c>
      <c r="AC44" s="215"/>
      <c r="AD44" s="217">
        <v>2274</v>
      </c>
      <c r="AG44" s="82"/>
    </row>
    <row r="45" spans="1:33" s="212" customFormat="1" x14ac:dyDescent="0.2">
      <c r="A45" s="347" t="s">
        <v>397</v>
      </c>
      <c r="B45" s="230"/>
      <c r="C45" s="216">
        <v>659175</v>
      </c>
      <c r="D45" s="230"/>
      <c r="E45" s="216">
        <v>660032</v>
      </c>
      <c r="F45" s="216">
        <v>663737</v>
      </c>
      <c r="G45" s="216">
        <v>669326</v>
      </c>
      <c r="H45" s="216">
        <v>673623</v>
      </c>
      <c r="I45" s="230"/>
      <c r="J45" s="216">
        <v>674682</v>
      </c>
      <c r="K45" s="216">
        <v>640694</v>
      </c>
      <c r="L45" s="219">
        <v>644828</v>
      </c>
      <c r="M45" s="219">
        <v>641006</v>
      </c>
      <c r="N45" s="230"/>
      <c r="O45" s="217">
        <v>637357</v>
      </c>
      <c r="P45" s="217">
        <v>638535</v>
      </c>
      <c r="Q45" s="217">
        <v>619224</v>
      </c>
      <c r="R45" s="217">
        <v>623837</v>
      </c>
      <c r="S45" s="215"/>
      <c r="T45" s="216">
        <v>630411</v>
      </c>
      <c r="U45" s="217">
        <v>636573</v>
      </c>
      <c r="V45" s="217">
        <v>643511</v>
      </c>
      <c r="W45" s="217">
        <v>653647</v>
      </c>
      <c r="X45" s="215"/>
      <c r="Y45" s="216">
        <v>659627</v>
      </c>
      <c r="Z45" s="217">
        <v>661306</v>
      </c>
      <c r="AA45" s="217">
        <v>671372</v>
      </c>
      <c r="AB45" s="217">
        <v>664208</v>
      </c>
      <c r="AC45" s="215"/>
      <c r="AD45" s="217">
        <v>671814</v>
      </c>
      <c r="AG45" s="82"/>
    </row>
    <row r="46" spans="1:33" s="212" customFormat="1" x14ac:dyDescent="0.2">
      <c r="A46" s="347" t="s">
        <v>398</v>
      </c>
      <c r="B46" s="230"/>
      <c r="C46" s="216">
        <v>193518</v>
      </c>
      <c r="D46" s="230"/>
      <c r="E46" s="216">
        <v>191798</v>
      </c>
      <c r="F46" s="216">
        <v>167648</v>
      </c>
      <c r="G46" s="216">
        <v>170327</v>
      </c>
      <c r="H46" s="216">
        <v>171017</v>
      </c>
      <c r="I46" s="230"/>
      <c r="J46" s="216">
        <v>388117</v>
      </c>
      <c r="K46" s="216">
        <v>283115</v>
      </c>
      <c r="L46" s="219">
        <v>245897</v>
      </c>
      <c r="M46" s="219">
        <v>244644</v>
      </c>
      <c r="N46" s="230"/>
      <c r="O46" s="217">
        <v>255374</v>
      </c>
      <c r="P46" s="217">
        <v>283005</v>
      </c>
      <c r="Q46" s="217">
        <v>293463</v>
      </c>
      <c r="R46" s="217">
        <v>225110</v>
      </c>
      <c r="S46" s="215"/>
      <c r="T46" s="216">
        <v>218909</v>
      </c>
      <c r="U46" s="217">
        <v>214002</v>
      </c>
      <c r="V46" s="217">
        <v>225275</v>
      </c>
      <c r="W46" s="217">
        <v>241959</v>
      </c>
      <c r="X46" s="215"/>
      <c r="Y46" s="216">
        <v>237911</v>
      </c>
      <c r="Z46" s="217">
        <v>281764</v>
      </c>
      <c r="AA46" s="217">
        <v>284150</v>
      </c>
      <c r="AB46" s="217">
        <v>284055</v>
      </c>
      <c r="AC46" s="215"/>
      <c r="AD46" s="217">
        <v>303916</v>
      </c>
      <c r="AG46" s="82"/>
    </row>
    <row r="47" spans="1:33" s="212" customFormat="1" x14ac:dyDescent="0.2">
      <c r="A47" s="347" t="s">
        <v>399</v>
      </c>
      <c r="B47" s="230"/>
      <c r="C47" s="216">
        <v>814616</v>
      </c>
      <c r="D47" s="230"/>
      <c r="E47" s="216">
        <v>792156</v>
      </c>
      <c r="F47" s="216">
        <v>835364</v>
      </c>
      <c r="G47" s="216">
        <v>830566</v>
      </c>
      <c r="H47" s="216">
        <v>827081</v>
      </c>
      <c r="I47" s="230"/>
      <c r="J47" s="216">
        <v>818772</v>
      </c>
      <c r="K47" s="216">
        <v>606363</v>
      </c>
      <c r="L47" s="219">
        <v>607453</v>
      </c>
      <c r="M47" s="219">
        <v>621508</v>
      </c>
      <c r="N47" s="230"/>
      <c r="O47" s="217">
        <v>618092</v>
      </c>
      <c r="P47" s="217">
        <v>484440</v>
      </c>
      <c r="Q47" s="217">
        <v>482539</v>
      </c>
      <c r="R47" s="217">
        <v>479973</v>
      </c>
      <c r="S47" s="215"/>
      <c r="T47" s="216">
        <v>483961</v>
      </c>
      <c r="U47" s="217">
        <v>542916</v>
      </c>
      <c r="V47" s="217">
        <v>558749</v>
      </c>
      <c r="W47" s="217">
        <v>547800</v>
      </c>
      <c r="X47" s="215"/>
      <c r="Y47" s="216">
        <v>542511</v>
      </c>
      <c r="Z47" s="217">
        <v>474840</v>
      </c>
      <c r="AA47" s="217">
        <v>472913</v>
      </c>
      <c r="AB47" s="217">
        <v>460726</v>
      </c>
      <c r="AC47" s="215"/>
      <c r="AD47" s="217">
        <v>454363</v>
      </c>
      <c r="AG47" s="82"/>
    </row>
    <row r="48" spans="1:33" s="212" customFormat="1" x14ac:dyDescent="0.2">
      <c r="A48" s="347" t="s">
        <v>400</v>
      </c>
      <c r="B48" s="230"/>
      <c r="C48" s="216">
        <v>487</v>
      </c>
      <c r="D48" s="230"/>
      <c r="E48" s="216">
        <v>269</v>
      </c>
      <c r="F48" s="216">
        <v>0</v>
      </c>
      <c r="G48" s="216">
        <v>25822</v>
      </c>
      <c r="H48" s="216">
        <v>26136</v>
      </c>
      <c r="I48" s="230"/>
      <c r="J48" s="216">
        <v>0</v>
      </c>
      <c r="K48" s="216">
        <v>0</v>
      </c>
      <c r="L48" s="219">
        <v>9</v>
      </c>
      <c r="M48" s="219">
        <v>17</v>
      </c>
      <c r="N48" s="230"/>
      <c r="O48" s="217">
        <v>917</v>
      </c>
      <c r="P48" s="217">
        <v>2147</v>
      </c>
      <c r="Q48" s="217">
        <v>6542</v>
      </c>
      <c r="R48" s="217">
        <v>549</v>
      </c>
      <c r="S48" s="215"/>
      <c r="T48" s="216">
        <v>364</v>
      </c>
      <c r="U48" s="239">
        <v>0</v>
      </c>
      <c r="V48" s="239">
        <v>0</v>
      </c>
      <c r="W48" s="239">
        <v>0</v>
      </c>
      <c r="X48" s="215"/>
      <c r="Y48" s="216">
        <v>0</v>
      </c>
      <c r="Z48" s="239">
        <v>0</v>
      </c>
      <c r="AA48" s="239">
        <v>863</v>
      </c>
      <c r="AB48" s="239">
        <v>617</v>
      </c>
      <c r="AC48" s="215"/>
      <c r="AD48" s="217">
        <v>1451</v>
      </c>
      <c r="AG48" s="82"/>
    </row>
    <row r="49" spans="1:33" s="212" customFormat="1" x14ac:dyDescent="0.2">
      <c r="A49" s="347" t="s">
        <v>82</v>
      </c>
      <c r="B49" s="230"/>
      <c r="C49" s="216">
        <v>0</v>
      </c>
      <c r="D49" s="230"/>
      <c r="E49" s="234">
        <v>0</v>
      </c>
      <c r="F49" s="216">
        <v>6042</v>
      </c>
      <c r="G49" s="216">
        <v>0</v>
      </c>
      <c r="H49" s="216">
        <v>0</v>
      </c>
      <c r="I49" s="230"/>
      <c r="J49" s="216">
        <v>0</v>
      </c>
      <c r="K49" s="216">
        <v>0</v>
      </c>
      <c r="L49" s="219">
        <v>0</v>
      </c>
      <c r="M49" s="219">
        <v>0</v>
      </c>
      <c r="N49" s="230"/>
      <c r="O49" s="217">
        <v>0</v>
      </c>
      <c r="P49" s="217">
        <v>0</v>
      </c>
      <c r="Q49" s="217">
        <v>0</v>
      </c>
      <c r="R49" s="217">
        <v>0</v>
      </c>
      <c r="S49" s="215"/>
      <c r="T49" s="216">
        <v>0</v>
      </c>
      <c r="U49" s="239">
        <v>0</v>
      </c>
      <c r="V49" s="239">
        <v>0</v>
      </c>
      <c r="W49" s="239">
        <v>0</v>
      </c>
      <c r="X49" s="215"/>
      <c r="Y49" s="216">
        <v>0</v>
      </c>
      <c r="Z49" s="239">
        <v>0</v>
      </c>
      <c r="AA49" s="239">
        <v>0</v>
      </c>
      <c r="AB49" s="239">
        <v>0</v>
      </c>
      <c r="AC49" s="215"/>
      <c r="AD49" s="217">
        <v>0</v>
      </c>
      <c r="AG49" s="82"/>
    </row>
    <row r="50" spans="1:33" s="212" customFormat="1" x14ac:dyDescent="0.2">
      <c r="A50" s="347" t="s">
        <v>96</v>
      </c>
      <c r="B50" s="230"/>
      <c r="C50" s="216">
        <v>650974</v>
      </c>
      <c r="D50" s="230"/>
      <c r="E50" s="216">
        <v>635488</v>
      </c>
      <c r="F50" s="216">
        <v>639514</v>
      </c>
      <c r="G50" s="216">
        <v>640377</v>
      </c>
      <c r="H50" s="216">
        <v>640747</v>
      </c>
      <c r="I50" s="230"/>
      <c r="J50" s="216">
        <v>625388</v>
      </c>
      <c r="K50" s="216">
        <v>491481</v>
      </c>
      <c r="L50" s="219">
        <v>482283</v>
      </c>
      <c r="M50" s="219">
        <v>484298</v>
      </c>
      <c r="N50" s="230"/>
      <c r="O50" s="217">
        <v>464720</v>
      </c>
      <c r="P50" s="217">
        <v>419412</v>
      </c>
      <c r="Q50" s="217">
        <v>402229</v>
      </c>
      <c r="R50" s="217">
        <v>415315</v>
      </c>
      <c r="S50" s="215"/>
      <c r="T50" s="216">
        <v>407735</v>
      </c>
      <c r="U50" s="217">
        <v>280186</v>
      </c>
      <c r="V50" s="217">
        <v>276626</v>
      </c>
      <c r="W50" s="217">
        <v>254852</v>
      </c>
      <c r="X50" s="215"/>
      <c r="Y50" s="216">
        <v>247724</v>
      </c>
      <c r="Z50" s="217">
        <v>168049</v>
      </c>
      <c r="AA50" s="217">
        <v>178333</v>
      </c>
      <c r="AB50" s="217">
        <v>141651</v>
      </c>
      <c r="AC50" s="215"/>
      <c r="AD50" s="217">
        <v>152046</v>
      </c>
      <c r="AG50" s="82"/>
    </row>
    <row r="51" spans="1:33" s="39" customFormat="1" x14ac:dyDescent="0.2">
      <c r="B51" s="273"/>
      <c r="C51" s="231"/>
      <c r="D51" s="105"/>
      <c r="E51" s="231"/>
      <c r="F51" s="231"/>
      <c r="G51" s="231"/>
      <c r="H51" s="231"/>
      <c r="I51" s="230"/>
      <c r="J51" s="231"/>
      <c r="K51" s="231"/>
      <c r="L51" s="231"/>
      <c r="M51" s="231"/>
      <c r="N51" s="230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G51" s="82"/>
    </row>
    <row r="52" spans="1:33" s="39" customFormat="1" x14ac:dyDescent="0.2">
      <c r="A52" s="182" t="s">
        <v>97</v>
      </c>
      <c r="B52" s="273"/>
      <c r="C52" s="225">
        <v>2748186</v>
      </c>
      <c r="D52" s="105"/>
      <c r="E52" s="225">
        <v>2918033</v>
      </c>
      <c r="F52" s="225">
        <f>SUM(F53:F62)</f>
        <v>2119514</v>
      </c>
      <c r="G52" s="225">
        <v>2234863</v>
      </c>
      <c r="H52" s="225">
        <v>1996970</v>
      </c>
      <c r="I52" s="273"/>
      <c r="J52" s="225">
        <v>2408555</v>
      </c>
      <c r="K52" s="225">
        <v>1809453</v>
      </c>
      <c r="L52" s="224">
        <v>1947660</v>
      </c>
      <c r="M52" s="224">
        <v>1753858</v>
      </c>
      <c r="N52" s="273"/>
      <c r="O52" s="225">
        <v>1853830</v>
      </c>
      <c r="P52" s="225">
        <v>1823469</v>
      </c>
      <c r="Q52" s="225">
        <v>1976886</v>
      </c>
      <c r="R52" s="225">
        <v>1775324</v>
      </c>
      <c r="S52" s="215"/>
      <c r="T52" s="225">
        <v>2277260</v>
      </c>
      <c r="U52" s="225">
        <v>1660375</v>
      </c>
      <c r="V52" s="225">
        <v>1988194</v>
      </c>
      <c r="W52" s="225">
        <v>1724622</v>
      </c>
      <c r="X52" s="215"/>
      <c r="Y52" s="225">
        <v>2023670</v>
      </c>
      <c r="Z52" s="225">
        <v>1667171</v>
      </c>
      <c r="AA52" s="225">
        <v>1871794</v>
      </c>
      <c r="AB52" s="225">
        <v>1688193</v>
      </c>
      <c r="AC52" s="215"/>
      <c r="AD52" s="225">
        <v>2023146</v>
      </c>
      <c r="AG52" s="82"/>
    </row>
    <row r="53" spans="1:33" s="212" customFormat="1" x14ac:dyDescent="0.2">
      <c r="A53" s="347" t="s">
        <v>395</v>
      </c>
      <c r="B53" s="230"/>
      <c r="C53" s="216">
        <v>285382</v>
      </c>
      <c r="D53" s="230"/>
      <c r="E53" s="216">
        <v>448902</v>
      </c>
      <c r="F53" s="216">
        <v>114470</v>
      </c>
      <c r="G53" s="216">
        <v>368241</v>
      </c>
      <c r="H53" s="216">
        <v>44462</v>
      </c>
      <c r="I53" s="230"/>
      <c r="J53" s="216">
        <v>43399</v>
      </c>
      <c r="K53" s="216">
        <v>9284</v>
      </c>
      <c r="L53" s="219">
        <v>107791</v>
      </c>
      <c r="M53" s="219">
        <v>10783</v>
      </c>
      <c r="N53" s="230"/>
      <c r="O53" s="217">
        <v>8875</v>
      </c>
      <c r="P53" s="217">
        <v>22602</v>
      </c>
      <c r="Q53" s="217">
        <v>13504</v>
      </c>
      <c r="R53" s="217">
        <v>21761</v>
      </c>
      <c r="S53" s="215"/>
      <c r="T53" s="216">
        <v>22648</v>
      </c>
      <c r="U53" s="217">
        <v>23521</v>
      </c>
      <c r="V53" s="217">
        <v>25691</v>
      </c>
      <c r="W53" s="217">
        <v>25254</v>
      </c>
      <c r="X53" s="215"/>
      <c r="Y53" s="216">
        <v>24043</v>
      </c>
      <c r="Z53" s="217">
        <v>62677</v>
      </c>
      <c r="AA53" s="217">
        <v>44289</v>
      </c>
      <c r="AB53" s="217">
        <v>36927</v>
      </c>
      <c r="AC53" s="215"/>
      <c r="AD53" s="217">
        <v>45516</v>
      </c>
      <c r="AG53" s="82"/>
    </row>
    <row r="54" spans="1:33" s="212" customFormat="1" x14ac:dyDescent="0.2">
      <c r="A54" s="347" t="s">
        <v>95</v>
      </c>
      <c r="B54" s="230"/>
      <c r="C54" s="216">
        <v>1121144</v>
      </c>
      <c r="D54" s="230"/>
      <c r="E54" s="216">
        <v>1141600</v>
      </c>
      <c r="F54" s="216">
        <v>815250</v>
      </c>
      <c r="G54" s="216">
        <v>888784</v>
      </c>
      <c r="H54" s="216">
        <v>929610</v>
      </c>
      <c r="I54" s="230"/>
      <c r="J54" s="216">
        <v>1223320</v>
      </c>
      <c r="K54" s="216">
        <v>1052205</v>
      </c>
      <c r="L54" s="219">
        <v>1085689</v>
      </c>
      <c r="M54" s="219">
        <v>1027390</v>
      </c>
      <c r="N54" s="230"/>
      <c r="O54" s="217">
        <v>1135657</v>
      </c>
      <c r="P54" s="217">
        <v>1147882</v>
      </c>
      <c r="Q54" s="217">
        <v>1392069</v>
      </c>
      <c r="R54" s="217">
        <v>1101712</v>
      </c>
      <c r="S54" s="215"/>
      <c r="T54" s="216">
        <v>1401593</v>
      </c>
      <c r="U54" s="217">
        <v>976177</v>
      </c>
      <c r="V54" s="217">
        <v>1369393</v>
      </c>
      <c r="W54" s="217">
        <v>1144866</v>
      </c>
      <c r="X54" s="215"/>
      <c r="Y54" s="216">
        <v>1290391</v>
      </c>
      <c r="Z54" s="217">
        <v>960900</v>
      </c>
      <c r="AA54" s="217">
        <v>1158467</v>
      </c>
      <c r="AB54" s="217">
        <v>912305</v>
      </c>
      <c r="AC54" s="215"/>
      <c r="AD54" s="217">
        <v>1238489</v>
      </c>
      <c r="AG54" s="82"/>
    </row>
    <row r="55" spans="1:33" s="212" customFormat="1" x14ac:dyDescent="0.2">
      <c r="A55" s="347" t="s">
        <v>396</v>
      </c>
      <c r="B55" s="230"/>
      <c r="C55" s="216">
        <v>1858</v>
      </c>
      <c r="D55" s="230"/>
      <c r="E55" s="216">
        <v>2141</v>
      </c>
      <c r="F55" s="216">
        <v>1177</v>
      </c>
      <c r="G55" s="216">
        <v>1275</v>
      </c>
      <c r="H55" s="216">
        <v>1430</v>
      </c>
      <c r="I55" s="230"/>
      <c r="J55" s="216">
        <v>1025</v>
      </c>
      <c r="K55" s="216">
        <v>743</v>
      </c>
      <c r="L55" s="219">
        <v>1096</v>
      </c>
      <c r="M55" s="219">
        <v>1453</v>
      </c>
      <c r="N55" s="230"/>
      <c r="O55" s="217">
        <v>1752</v>
      </c>
      <c r="P55" s="217">
        <v>2146</v>
      </c>
      <c r="Q55" s="217">
        <v>2272</v>
      </c>
      <c r="R55" s="217">
        <v>2469</v>
      </c>
      <c r="S55" s="215"/>
      <c r="T55" s="216">
        <v>2940</v>
      </c>
      <c r="U55" s="217">
        <v>2698</v>
      </c>
      <c r="V55" s="217">
        <v>3156</v>
      </c>
      <c r="W55" s="217">
        <v>3279</v>
      </c>
      <c r="X55" s="215"/>
      <c r="Y55" s="216">
        <v>3494</v>
      </c>
      <c r="Z55" s="217">
        <v>2663</v>
      </c>
      <c r="AA55" s="217">
        <v>2324</v>
      </c>
      <c r="AB55" s="217">
        <v>2302</v>
      </c>
      <c r="AC55" s="215"/>
      <c r="AD55" s="217">
        <v>2424</v>
      </c>
      <c r="AG55" s="82"/>
    </row>
    <row r="56" spans="1:33" s="212" customFormat="1" x14ac:dyDescent="0.2">
      <c r="A56" s="347" t="s">
        <v>397</v>
      </c>
      <c r="B56" s="230"/>
      <c r="C56" s="216">
        <v>85323</v>
      </c>
      <c r="D56" s="230"/>
      <c r="E56" s="216">
        <v>84150</v>
      </c>
      <c r="F56" s="216">
        <v>80602</v>
      </c>
      <c r="G56" s="216">
        <v>81877</v>
      </c>
      <c r="H56" s="216">
        <v>83726</v>
      </c>
      <c r="I56" s="230"/>
      <c r="J56" s="216">
        <v>83666</v>
      </c>
      <c r="K56" s="216">
        <v>78779</v>
      </c>
      <c r="L56" s="219">
        <v>75559</v>
      </c>
      <c r="M56" s="219">
        <v>77103</v>
      </c>
      <c r="N56" s="230"/>
      <c r="O56" s="217">
        <v>72698</v>
      </c>
      <c r="P56" s="217">
        <v>71640</v>
      </c>
      <c r="Q56" s="217">
        <v>68892</v>
      </c>
      <c r="R56" s="217">
        <v>70838</v>
      </c>
      <c r="S56" s="215"/>
      <c r="T56" s="216">
        <v>82627</v>
      </c>
      <c r="U56" s="217">
        <v>80166</v>
      </c>
      <c r="V56" s="217">
        <v>90378</v>
      </c>
      <c r="W56" s="217">
        <v>89730</v>
      </c>
      <c r="X56" s="215"/>
      <c r="Y56" s="216">
        <v>92831</v>
      </c>
      <c r="Z56" s="217">
        <v>98437</v>
      </c>
      <c r="AA56" s="217">
        <v>99910</v>
      </c>
      <c r="AB56" s="217">
        <v>117397</v>
      </c>
      <c r="AC56" s="215"/>
      <c r="AD56" s="217">
        <v>113207</v>
      </c>
      <c r="AG56" s="82"/>
    </row>
    <row r="57" spans="1:33" s="212" customFormat="1" x14ac:dyDescent="0.2">
      <c r="A57" s="347" t="s">
        <v>401</v>
      </c>
      <c r="B57" s="230"/>
      <c r="C57" s="216">
        <v>2584</v>
      </c>
      <c r="D57" s="230"/>
      <c r="E57" s="216">
        <v>32071</v>
      </c>
      <c r="F57" s="216">
        <v>43214</v>
      </c>
      <c r="G57" s="216">
        <v>8454</v>
      </c>
      <c r="H57" s="216">
        <v>7304</v>
      </c>
      <c r="I57" s="230"/>
      <c r="J57" s="216">
        <v>87022</v>
      </c>
      <c r="K57" s="216">
        <v>22596</v>
      </c>
      <c r="L57" s="219">
        <v>5910</v>
      </c>
      <c r="M57" s="219">
        <v>36346</v>
      </c>
      <c r="N57" s="230"/>
      <c r="O57" s="217">
        <v>61698</v>
      </c>
      <c r="P57" s="217">
        <v>49920</v>
      </c>
      <c r="Q57" s="217">
        <v>19991</v>
      </c>
      <c r="R57" s="217">
        <v>26550</v>
      </c>
      <c r="S57" s="215"/>
      <c r="T57" s="216">
        <v>57940</v>
      </c>
      <c r="U57" s="217">
        <v>50610</v>
      </c>
      <c r="V57" s="217">
        <v>44453</v>
      </c>
      <c r="W57" s="217">
        <v>68891</v>
      </c>
      <c r="X57" s="215"/>
      <c r="Y57" s="216">
        <v>58782</v>
      </c>
      <c r="Z57" s="217">
        <v>44026</v>
      </c>
      <c r="AA57" s="217">
        <v>36672</v>
      </c>
      <c r="AB57" s="217">
        <v>77846</v>
      </c>
      <c r="AC57" s="215"/>
      <c r="AD57" s="217">
        <v>52301</v>
      </c>
      <c r="AG57" s="82"/>
    </row>
    <row r="58" spans="1:33" s="212" customFormat="1" x14ac:dyDescent="0.2">
      <c r="A58" s="347" t="s">
        <v>402</v>
      </c>
      <c r="B58" s="230"/>
      <c r="C58" s="216">
        <v>389961</v>
      </c>
      <c r="D58" s="230"/>
      <c r="E58" s="216">
        <v>416937</v>
      </c>
      <c r="F58" s="216">
        <v>339455</v>
      </c>
      <c r="G58" s="216">
        <v>339904</v>
      </c>
      <c r="H58" s="216">
        <v>313086</v>
      </c>
      <c r="I58" s="230"/>
      <c r="J58" s="216">
        <v>397986</v>
      </c>
      <c r="K58" s="216">
        <v>251460</v>
      </c>
      <c r="L58" s="219">
        <v>276329</v>
      </c>
      <c r="M58" s="219">
        <v>217181</v>
      </c>
      <c r="N58" s="230"/>
      <c r="O58" s="217">
        <v>268277</v>
      </c>
      <c r="P58" s="217">
        <v>251654</v>
      </c>
      <c r="Q58" s="217">
        <v>263453</v>
      </c>
      <c r="R58" s="217">
        <v>256479</v>
      </c>
      <c r="S58" s="215"/>
      <c r="T58" s="216">
        <v>270809</v>
      </c>
      <c r="U58" s="217">
        <v>190408</v>
      </c>
      <c r="V58" s="217">
        <v>199383</v>
      </c>
      <c r="W58" s="217">
        <v>149663</v>
      </c>
      <c r="X58" s="215"/>
      <c r="Y58" s="216">
        <v>177407</v>
      </c>
      <c r="Z58" s="217">
        <v>170211</v>
      </c>
      <c r="AA58" s="217">
        <v>194768</v>
      </c>
      <c r="AB58" s="217">
        <v>149846</v>
      </c>
      <c r="AC58" s="215"/>
      <c r="AD58" s="217">
        <v>182246</v>
      </c>
      <c r="AG58" s="82"/>
    </row>
    <row r="59" spans="1:33" s="212" customFormat="1" x14ac:dyDescent="0.2">
      <c r="A59" s="347" t="s">
        <v>403</v>
      </c>
      <c r="B59" s="230"/>
      <c r="C59" s="216">
        <v>281</v>
      </c>
      <c r="D59" s="230"/>
      <c r="E59" s="216">
        <v>281</v>
      </c>
      <c r="F59" s="216">
        <v>281</v>
      </c>
      <c r="G59" s="216">
        <v>281</v>
      </c>
      <c r="H59" s="216">
        <v>281</v>
      </c>
      <c r="I59" s="230"/>
      <c r="J59" s="216">
        <v>281</v>
      </c>
      <c r="K59" s="216">
        <v>281</v>
      </c>
      <c r="L59" s="219">
        <v>281</v>
      </c>
      <c r="M59" s="219">
        <v>281</v>
      </c>
      <c r="N59" s="230"/>
      <c r="O59" s="217">
        <v>281</v>
      </c>
      <c r="P59" s="217">
        <v>281</v>
      </c>
      <c r="Q59" s="217">
        <v>281</v>
      </c>
      <c r="R59" s="217">
        <v>292</v>
      </c>
      <c r="S59" s="215"/>
      <c r="T59" s="216">
        <v>292</v>
      </c>
      <c r="U59" s="217">
        <v>292</v>
      </c>
      <c r="V59" s="217">
        <v>294</v>
      </c>
      <c r="W59" s="217">
        <v>303</v>
      </c>
      <c r="X59" s="215"/>
      <c r="Y59" s="216">
        <v>306</v>
      </c>
      <c r="Z59" s="217">
        <v>320</v>
      </c>
      <c r="AA59" s="217">
        <v>320</v>
      </c>
      <c r="AB59" s="217">
        <v>354</v>
      </c>
      <c r="AC59" s="215"/>
      <c r="AD59" s="217">
        <v>508</v>
      </c>
      <c r="AG59" s="82"/>
    </row>
    <row r="60" spans="1:33" s="212" customFormat="1" x14ac:dyDescent="0.2">
      <c r="A60" s="347" t="s">
        <v>404</v>
      </c>
      <c r="B60" s="230"/>
      <c r="C60" s="216">
        <v>15108</v>
      </c>
      <c r="D60" s="230"/>
      <c r="E60" s="216">
        <v>2233</v>
      </c>
      <c r="F60" s="216">
        <v>149</v>
      </c>
      <c r="G60" s="216"/>
      <c r="H60" s="216">
        <v>264</v>
      </c>
      <c r="I60" s="230"/>
      <c r="J60" s="216">
        <v>0</v>
      </c>
      <c r="K60" s="216">
        <v>249</v>
      </c>
      <c r="L60" s="219">
        <v>356</v>
      </c>
      <c r="M60" s="219">
        <v>661</v>
      </c>
      <c r="N60" s="230"/>
      <c r="O60" s="217">
        <v>0</v>
      </c>
      <c r="P60" s="217">
        <v>395</v>
      </c>
      <c r="Q60" s="217">
        <v>282</v>
      </c>
      <c r="R60" s="217">
        <v>278</v>
      </c>
      <c r="S60" s="215"/>
      <c r="T60" s="239">
        <v>0</v>
      </c>
      <c r="U60" s="239">
        <v>0</v>
      </c>
      <c r="V60" s="239">
        <v>0</v>
      </c>
      <c r="W60" s="239">
        <v>0</v>
      </c>
      <c r="X60" s="215"/>
      <c r="Y60" s="239">
        <v>14</v>
      </c>
      <c r="Z60" s="239">
        <v>926</v>
      </c>
      <c r="AA60" s="239">
        <v>854</v>
      </c>
      <c r="AB60" s="239">
        <v>1376</v>
      </c>
      <c r="AC60" s="215"/>
      <c r="AD60" s="217">
        <v>1723</v>
      </c>
      <c r="AG60" s="82"/>
    </row>
    <row r="61" spans="1:33" s="212" customFormat="1" x14ac:dyDescent="0.2">
      <c r="A61" s="347" t="s">
        <v>405</v>
      </c>
      <c r="B61" s="230"/>
      <c r="C61" s="216">
        <v>846545</v>
      </c>
      <c r="D61" s="230"/>
      <c r="E61" s="216">
        <v>789718</v>
      </c>
      <c r="F61" s="216">
        <v>721224</v>
      </c>
      <c r="G61" s="216">
        <v>542158</v>
      </c>
      <c r="H61" s="216">
        <v>612722</v>
      </c>
      <c r="I61" s="230"/>
      <c r="J61" s="216">
        <v>567556</v>
      </c>
      <c r="K61" s="216">
        <v>388969</v>
      </c>
      <c r="L61" s="219">
        <v>389273</v>
      </c>
      <c r="M61" s="219">
        <v>382203</v>
      </c>
      <c r="N61" s="230"/>
      <c r="O61" s="217">
        <v>304374</v>
      </c>
      <c r="P61" s="217">
        <v>276113</v>
      </c>
      <c r="Q61" s="217">
        <v>215621</v>
      </c>
      <c r="R61" s="217">
        <v>294424</v>
      </c>
      <c r="S61" s="215"/>
      <c r="T61" s="216">
        <v>438141</v>
      </c>
      <c r="U61" s="217">
        <v>336002</v>
      </c>
      <c r="V61" s="217">
        <v>254648</v>
      </c>
      <c r="W61" s="217">
        <v>241892</v>
      </c>
      <c r="X61" s="215"/>
      <c r="Y61" s="216">
        <v>375864</v>
      </c>
      <c r="Z61" s="217">
        <v>320260</v>
      </c>
      <c r="AA61" s="217">
        <v>328342</v>
      </c>
      <c r="AB61" s="217">
        <v>385011</v>
      </c>
      <c r="AC61" s="215"/>
      <c r="AD61" s="217">
        <v>385937</v>
      </c>
      <c r="AG61" s="82"/>
    </row>
    <row r="62" spans="1:33" s="212" customFormat="1" x14ac:dyDescent="0.2">
      <c r="A62" s="347" t="s">
        <v>406</v>
      </c>
      <c r="B62" s="230"/>
      <c r="C62" s="216">
        <v>0</v>
      </c>
      <c r="D62" s="230"/>
      <c r="E62" s="216">
        <v>0</v>
      </c>
      <c r="F62" s="216">
        <v>3692</v>
      </c>
      <c r="G62" s="216">
        <v>3889</v>
      </c>
      <c r="H62" s="216">
        <v>4085</v>
      </c>
      <c r="I62" s="230"/>
      <c r="J62" s="216">
        <v>4300</v>
      </c>
      <c r="K62" s="216">
        <v>4887</v>
      </c>
      <c r="L62" s="219">
        <v>5376</v>
      </c>
      <c r="M62" s="219">
        <v>457</v>
      </c>
      <c r="N62" s="230"/>
      <c r="O62" s="217">
        <v>218</v>
      </c>
      <c r="P62" s="217">
        <v>836</v>
      </c>
      <c r="Q62" s="217">
        <v>521</v>
      </c>
      <c r="R62" s="217">
        <v>521</v>
      </c>
      <c r="S62" s="215"/>
      <c r="T62" s="216">
        <v>270</v>
      </c>
      <c r="U62" s="217">
        <v>501</v>
      </c>
      <c r="V62" s="217">
        <v>798</v>
      </c>
      <c r="W62" s="217">
        <v>744</v>
      </c>
      <c r="X62" s="215"/>
      <c r="Y62" s="216">
        <v>538</v>
      </c>
      <c r="Z62" s="217">
        <v>6751</v>
      </c>
      <c r="AA62" s="217">
        <v>5848</v>
      </c>
      <c r="AB62" s="217">
        <v>4829</v>
      </c>
      <c r="AC62" s="215"/>
      <c r="AD62" s="217">
        <v>795</v>
      </c>
      <c r="AG62" s="82"/>
    </row>
    <row r="63" spans="1:33" s="39" customFormat="1" x14ac:dyDescent="0.2">
      <c r="B63" s="274"/>
      <c r="C63" s="231"/>
      <c r="D63" s="106"/>
      <c r="E63" s="231"/>
      <c r="F63" s="231"/>
      <c r="G63" s="231"/>
      <c r="H63" s="231"/>
      <c r="I63" s="230"/>
      <c r="J63" s="231"/>
      <c r="K63" s="231"/>
      <c r="L63" s="231"/>
      <c r="M63" s="231"/>
      <c r="N63" s="230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G63" s="82"/>
    </row>
    <row r="64" spans="1:33" s="39" customFormat="1" x14ac:dyDescent="0.2">
      <c r="A64" s="182" t="s">
        <v>98</v>
      </c>
      <c r="B64" s="230"/>
      <c r="C64" s="225">
        <v>11656751</v>
      </c>
      <c r="D64" s="57"/>
      <c r="E64" s="225">
        <v>11524790</v>
      </c>
      <c r="F64" s="225">
        <f>F52+F41</f>
        <v>10787376</v>
      </c>
      <c r="G64" s="225">
        <v>10812337</v>
      </c>
      <c r="H64" s="225">
        <v>10389124</v>
      </c>
      <c r="I64" s="274"/>
      <c r="J64" s="225">
        <v>10866393</v>
      </c>
      <c r="K64" s="225">
        <v>8763973</v>
      </c>
      <c r="L64" s="224">
        <v>7129288</v>
      </c>
      <c r="M64" s="224">
        <v>6963865</v>
      </c>
      <c r="N64" s="274"/>
      <c r="O64" s="225">
        <v>6044027</v>
      </c>
      <c r="P64" s="225">
        <v>5679720</v>
      </c>
      <c r="Q64" s="225">
        <v>5124608</v>
      </c>
      <c r="R64" s="225">
        <v>4522853</v>
      </c>
      <c r="S64" s="215"/>
      <c r="T64" s="225">
        <v>4840333</v>
      </c>
      <c r="U64" s="225">
        <v>4163147</v>
      </c>
      <c r="V64" s="225">
        <v>3737040</v>
      </c>
      <c r="W64" s="225">
        <v>3477472</v>
      </c>
      <c r="X64" s="215"/>
      <c r="Y64" s="225">
        <v>3766488</v>
      </c>
      <c r="Z64" s="225">
        <v>3316447</v>
      </c>
      <c r="AA64" s="225">
        <v>3546199</v>
      </c>
      <c r="AB64" s="225">
        <v>3310554</v>
      </c>
      <c r="AC64" s="215"/>
      <c r="AD64" s="225">
        <v>3682389</v>
      </c>
      <c r="AG64" s="82"/>
    </row>
    <row r="65" spans="1:33" s="39" customFormat="1" x14ac:dyDescent="0.2">
      <c r="A65" s="27"/>
      <c r="B65" s="273"/>
      <c r="C65" s="216"/>
      <c r="D65" s="105"/>
      <c r="E65" s="216"/>
      <c r="F65" s="216"/>
      <c r="G65" s="216"/>
      <c r="H65" s="216"/>
      <c r="I65" s="230"/>
      <c r="J65" s="216"/>
      <c r="K65" s="216"/>
      <c r="L65" s="219"/>
      <c r="M65" s="219"/>
      <c r="N65" s="230"/>
      <c r="O65" s="217"/>
      <c r="P65" s="217"/>
      <c r="Q65" s="217"/>
      <c r="R65" s="217"/>
      <c r="S65" s="215"/>
      <c r="T65" s="217"/>
      <c r="U65" s="217"/>
      <c r="V65" s="217"/>
      <c r="W65" s="217"/>
      <c r="X65" s="215"/>
      <c r="Y65" s="217"/>
      <c r="Z65" s="217"/>
      <c r="AA65" s="217"/>
      <c r="AB65" s="217"/>
      <c r="AC65" s="215"/>
      <c r="AD65" s="217"/>
      <c r="AG65" s="82"/>
    </row>
    <row r="66" spans="1:33" s="39" customFormat="1" x14ac:dyDescent="0.2">
      <c r="A66" s="182" t="s">
        <v>99</v>
      </c>
      <c r="B66" s="270"/>
      <c r="C66" s="225">
        <v>24982881</v>
      </c>
      <c r="D66" s="100"/>
      <c r="E66" s="225">
        <v>24536519</v>
      </c>
      <c r="F66" s="225">
        <f>F64+F30</f>
        <v>23616470</v>
      </c>
      <c r="G66" s="225">
        <v>23375703</v>
      </c>
      <c r="H66" s="225">
        <v>22777991</v>
      </c>
      <c r="I66" s="273"/>
      <c r="J66" s="225">
        <v>22988996</v>
      </c>
      <c r="K66" s="225">
        <v>21462175</v>
      </c>
      <c r="L66" s="224">
        <v>19452112</v>
      </c>
      <c r="M66" s="224">
        <f>M30+M41+M52</f>
        <v>19287476</v>
      </c>
      <c r="N66" s="273"/>
      <c r="O66" s="225">
        <v>18108040</v>
      </c>
      <c r="P66" s="225">
        <v>17757144</v>
      </c>
      <c r="Q66" s="225">
        <v>17001922</v>
      </c>
      <c r="R66" s="225">
        <v>16240889</v>
      </c>
      <c r="S66" s="215"/>
      <c r="T66" s="225">
        <v>16329180</v>
      </c>
      <c r="U66" s="225">
        <v>15561432</v>
      </c>
      <c r="V66" s="225">
        <v>14949672</v>
      </c>
      <c r="W66" s="225">
        <v>14706059</v>
      </c>
      <c r="X66" s="215"/>
      <c r="Y66" s="225">
        <v>14680535</v>
      </c>
      <c r="Z66" s="225">
        <v>14185926</v>
      </c>
      <c r="AA66" s="225">
        <v>14228539</v>
      </c>
      <c r="AB66" s="225">
        <v>14002267</v>
      </c>
      <c r="AC66" s="215"/>
      <c r="AD66" s="225">
        <v>14162151</v>
      </c>
    </row>
    <row r="67" spans="1:33" s="39" customFormat="1" x14ac:dyDescent="0.2">
      <c r="A67" s="100"/>
      <c r="B67" s="270"/>
      <c r="C67" s="270"/>
      <c r="D67" s="100"/>
      <c r="E67" s="270"/>
      <c r="F67" s="100"/>
      <c r="G67" s="100"/>
      <c r="H67" s="270"/>
      <c r="I67" s="100"/>
      <c r="J67" s="100"/>
      <c r="K67" s="100"/>
      <c r="L67" s="100"/>
      <c r="M67" s="100"/>
      <c r="N67" s="100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</row>
    <row r="68" spans="1:33" s="39" customFormat="1" ht="12.75" x14ac:dyDescent="0.2">
      <c r="A68" s="107" t="s">
        <v>164</v>
      </c>
      <c r="B68" s="270"/>
      <c r="C68" s="270"/>
      <c r="D68" s="100"/>
      <c r="E68" s="255"/>
      <c r="F68" s="89"/>
      <c r="G68" s="100"/>
      <c r="H68" s="270"/>
      <c r="I68" s="100"/>
      <c r="J68" s="100"/>
      <c r="K68" s="100"/>
      <c r="L68" s="100"/>
      <c r="M68" s="100"/>
      <c r="N68" s="100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</row>
    <row r="69" spans="1:33" s="39" customFormat="1" ht="12.75" x14ac:dyDescent="0.2">
      <c r="A69" s="107" t="s">
        <v>165</v>
      </c>
      <c r="B69" s="270"/>
      <c r="C69" s="255"/>
      <c r="D69" s="100"/>
      <c r="E69" s="255"/>
      <c r="F69" s="89"/>
      <c r="G69" s="100"/>
      <c r="H69" s="255"/>
      <c r="I69" s="100"/>
      <c r="J69" s="100"/>
      <c r="K69" s="100"/>
      <c r="L69" s="145"/>
      <c r="M69" s="145"/>
      <c r="N69" s="100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</row>
    <row r="70" spans="1:33" s="39" customFormat="1" ht="12.75" x14ac:dyDescent="0.2">
      <c r="A70" s="107" t="s">
        <v>166</v>
      </c>
      <c r="B70" s="270"/>
      <c r="C70" s="255"/>
      <c r="D70" s="100"/>
      <c r="E70" s="255"/>
      <c r="F70" s="89"/>
      <c r="G70" s="100"/>
      <c r="H70" s="255"/>
      <c r="I70" s="100"/>
      <c r="J70" s="100"/>
      <c r="K70" s="100"/>
      <c r="L70" s="100"/>
      <c r="M70" s="100"/>
      <c r="N70" s="100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</row>
    <row r="71" spans="1:33" s="39" customFormat="1" ht="12.75" x14ac:dyDescent="0.2">
      <c r="A71" s="107" t="s">
        <v>167</v>
      </c>
      <c r="B71" s="270"/>
      <c r="C71" s="255"/>
      <c r="D71" s="100"/>
      <c r="E71" s="255"/>
      <c r="F71" s="89"/>
      <c r="G71" s="100"/>
      <c r="H71" s="255"/>
      <c r="I71" s="100"/>
      <c r="J71" s="100"/>
      <c r="K71" s="100"/>
      <c r="L71" s="100"/>
      <c r="M71" s="100"/>
      <c r="N71" s="100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</row>
    <row r="72" spans="1:33" s="39" customFormat="1" ht="12.75" x14ac:dyDescent="0.2">
      <c r="A72" s="107" t="s">
        <v>168</v>
      </c>
      <c r="B72" s="270"/>
      <c r="C72" s="255"/>
      <c r="D72" s="100"/>
      <c r="E72" s="255"/>
      <c r="F72" s="89"/>
      <c r="G72" s="100"/>
      <c r="H72" s="255"/>
      <c r="I72" s="100"/>
      <c r="J72" s="100"/>
      <c r="K72" s="100"/>
      <c r="L72" s="100"/>
      <c r="M72" s="100"/>
      <c r="N72" s="100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</row>
    <row r="73" spans="1:33" s="39" customFormat="1" ht="12.75" x14ac:dyDescent="0.2">
      <c r="A73" s="107" t="s">
        <v>169</v>
      </c>
      <c r="B73" s="270"/>
      <c r="C73" s="255"/>
      <c r="D73" s="100"/>
      <c r="E73" s="255"/>
      <c r="F73" s="89"/>
      <c r="G73" s="100"/>
      <c r="H73" s="255"/>
      <c r="I73" s="100"/>
      <c r="J73" s="100"/>
      <c r="K73" s="100"/>
      <c r="L73" s="100"/>
      <c r="M73" s="100"/>
      <c r="N73" s="100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</row>
    <row r="74" spans="1:33" s="39" customFormat="1" ht="12.75" x14ac:dyDescent="0.2">
      <c r="A74" s="107" t="s">
        <v>170</v>
      </c>
      <c r="B74" s="270"/>
      <c r="C74" s="255"/>
      <c r="D74" s="100"/>
      <c r="E74" s="255"/>
      <c r="F74" s="89"/>
      <c r="G74" s="100"/>
      <c r="H74" s="255"/>
      <c r="I74" s="100"/>
      <c r="J74" s="100"/>
      <c r="K74" s="100"/>
      <c r="L74" s="100"/>
      <c r="M74" s="100"/>
      <c r="N74" s="100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</row>
    <row r="75" spans="1:33" s="39" customFormat="1" ht="12.75" x14ac:dyDescent="0.2">
      <c r="A75" s="107" t="s">
        <v>171</v>
      </c>
      <c r="B75" s="270"/>
      <c r="C75" s="255"/>
      <c r="D75" s="100"/>
      <c r="E75" s="255"/>
      <c r="F75" s="89"/>
      <c r="G75" s="100"/>
      <c r="H75" s="255"/>
      <c r="I75" s="100"/>
      <c r="J75" s="100"/>
      <c r="K75" s="100"/>
      <c r="L75" s="100"/>
      <c r="M75" s="100"/>
      <c r="N75" s="100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</row>
    <row r="76" spans="1:33" s="39" customFormat="1" ht="12.75" x14ac:dyDescent="0.2">
      <c r="A76" s="107" t="s">
        <v>172</v>
      </c>
      <c r="B76" s="270"/>
      <c r="C76" s="255"/>
      <c r="D76" s="100"/>
      <c r="E76" s="255"/>
      <c r="F76" s="89"/>
      <c r="G76" s="100"/>
      <c r="H76" s="255"/>
      <c r="I76" s="100"/>
      <c r="J76" s="100"/>
      <c r="K76" s="100"/>
      <c r="L76" s="100"/>
      <c r="M76" s="100"/>
      <c r="N76" s="100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</row>
    <row r="77" spans="1:33" s="39" customFormat="1" ht="12.75" x14ac:dyDescent="0.2">
      <c r="A77" s="107" t="s">
        <v>173</v>
      </c>
      <c r="B77" s="270"/>
      <c r="C77" s="255"/>
      <c r="D77" s="100"/>
      <c r="E77" s="270"/>
      <c r="F77" s="100"/>
      <c r="G77" s="100"/>
      <c r="H77" s="255"/>
      <c r="I77" s="100"/>
      <c r="J77" s="100"/>
      <c r="K77" s="100"/>
      <c r="L77" s="100"/>
      <c r="M77" s="100"/>
      <c r="N77" s="100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</row>
    <row r="78" spans="1:33" s="39" customFormat="1" ht="12.75" x14ac:dyDescent="0.2">
      <c r="A78" s="107" t="s">
        <v>174</v>
      </c>
      <c r="B78" s="270"/>
      <c r="C78" s="270"/>
      <c r="D78" s="100"/>
      <c r="E78" s="270"/>
      <c r="F78" s="100"/>
      <c r="G78" s="100"/>
      <c r="H78" s="270"/>
      <c r="I78" s="100"/>
      <c r="J78" s="100"/>
      <c r="K78" s="100"/>
      <c r="L78" s="100"/>
      <c r="M78" s="100"/>
      <c r="N78" s="100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</row>
    <row r="79" spans="1:33" ht="12.75" x14ac:dyDescent="0.2">
      <c r="A79" s="107" t="s">
        <v>175</v>
      </c>
      <c r="C79" s="270"/>
      <c r="E79" s="270"/>
      <c r="F79" s="100"/>
      <c r="G79" s="100"/>
      <c r="H79" s="270"/>
    </row>
    <row r="80" spans="1:33" x14ac:dyDescent="0.2">
      <c r="A80" s="28"/>
      <c r="C80" s="270"/>
      <c r="H80" s="270"/>
    </row>
    <row r="81" spans="1:19" x14ac:dyDescent="0.2">
      <c r="A81" s="28"/>
      <c r="K81" s="174"/>
      <c r="L81" s="174"/>
      <c r="M81" s="174"/>
      <c r="N81" s="174"/>
      <c r="O81" s="174"/>
      <c r="P81" s="174"/>
      <c r="Q81" s="174"/>
      <c r="R81" s="174"/>
      <c r="S81" s="174"/>
    </row>
    <row r="82" spans="1:19" x14ac:dyDescent="0.2">
      <c r="K82" s="174"/>
      <c r="L82" s="174"/>
      <c r="M82" s="174"/>
      <c r="N82" s="174"/>
      <c r="O82" s="174"/>
      <c r="P82" s="174"/>
      <c r="Q82" s="174"/>
      <c r="R82" s="174"/>
      <c r="S82" s="174"/>
    </row>
    <row r="83" spans="1:19" x14ac:dyDescent="0.2">
      <c r="K83" s="174"/>
      <c r="L83" s="174"/>
      <c r="M83" s="174"/>
      <c r="N83" s="174"/>
      <c r="O83" s="174"/>
      <c r="P83" s="174"/>
      <c r="Q83" s="174"/>
      <c r="R83" s="174"/>
      <c r="S83" s="174"/>
    </row>
    <row r="84" spans="1:19" x14ac:dyDescent="0.2">
      <c r="K84" s="174"/>
      <c r="L84" s="174"/>
      <c r="M84" s="174"/>
      <c r="N84" s="174"/>
      <c r="O84" s="174"/>
      <c r="P84" s="174"/>
      <c r="Q84" s="174"/>
      <c r="R84" s="174"/>
      <c r="S84" s="174"/>
    </row>
    <row r="85" spans="1:19" x14ac:dyDescent="0.2">
      <c r="K85" s="174"/>
      <c r="L85" s="174"/>
      <c r="M85" s="174"/>
      <c r="N85" s="174"/>
      <c r="O85" s="174"/>
      <c r="P85" s="174"/>
      <c r="Q85" s="174"/>
      <c r="R85" s="174"/>
      <c r="S85" s="174"/>
    </row>
    <row r="86" spans="1:19" x14ac:dyDescent="0.2">
      <c r="K86" s="174"/>
      <c r="L86" s="174"/>
      <c r="M86" s="174"/>
      <c r="N86" s="174"/>
      <c r="O86" s="174"/>
      <c r="P86" s="174"/>
      <c r="Q86" s="174"/>
      <c r="R86" s="174"/>
      <c r="S86" s="174"/>
    </row>
    <row r="87" spans="1:19" x14ac:dyDescent="0.2">
      <c r="K87" s="174"/>
      <c r="L87" s="174"/>
      <c r="M87" s="174"/>
      <c r="N87" s="174"/>
      <c r="O87" s="174"/>
      <c r="P87" s="174"/>
      <c r="Q87" s="174"/>
      <c r="R87" s="174"/>
      <c r="S87" s="174"/>
    </row>
    <row r="88" spans="1:19" x14ac:dyDescent="0.2">
      <c r="K88" s="174"/>
      <c r="L88" s="174"/>
      <c r="M88" s="174"/>
      <c r="N88" s="174"/>
      <c r="O88" s="174"/>
      <c r="P88" s="174"/>
      <c r="Q88" s="174"/>
      <c r="R88" s="174"/>
      <c r="S88" s="174"/>
    </row>
    <row r="89" spans="1:19" x14ac:dyDescent="0.2">
      <c r="K89" s="174"/>
      <c r="L89" s="174"/>
      <c r="M89" s="174"/>
      <c r="N89" s="174"/>
      <c r="O89" s="174"/>
      <c r="P89" s="174"/>
      <c r="Q89" s="174"/>
      <c r="R89" s="174"/>
      <c r="S89" s="174"/>
    </row>
  </sheetData>
  <conditionalFormatting sqref="A29:A3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:A3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6 A6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0:A4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7" right="0.17" top="0.19" bottom="0.25" header="0.17" footer="0.16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 x14ac:dyDescent="0.2"/>
  <cols>
    <col min="1" max="1" width="55.42578125" style="28" customWidth="1"/>
    <col min="2" max="2" width="1.5703125" style="33" customWidth="1"/>
    <col min="3" max="3" width="11" style="127" customWidth="1"/>
    <col min="4" max="4" width="1.5703125" style="33" customWidth="1"/>
    <col min="5" max="9" width="11" style="127" customWidth="1"/>
    <col min="10" max="10" width="1.5703125" style="33" customWidth="1"/>
    <col min="11" max="11" width="11" style="127" customWidth="1"/>
    <col min="12" max="12" width="10.5703125" style="127" customWidth="1"/>
    <col min="13" max="13" width="10" style="127" customWidth="1"/>
    <col min="14" max="15" width="8.7109375" style="33" customWidth="1"/>
    <col min="16" max="16" width="1.5703125" style="33" customWidth="1"/>
    <col min="17" max="20" width="8.85546875" style="28" customWidth="1"/>
    <col min="21" max="21" width="9.42578125" style="74" customWidth="1"/>
    <col min="22" max="22" width="1.85546875" style="28" customWidth="1"/>
    <col min="23" max="23" width="9.42578125" style="39" customWidth="1"/>
    <col min="24" max="24" width="10.42578125" style="74" customWidth="1"/>
    <col min="25" max="25" width="10.140625" style="28" customWidth="1"/>
    <col min="26" max="27" width="9.28515625" style="28" customWidth="1"/>
    <col min="28" max="28" width="1.85546875" style="74" customWidth="1"/>
    <col min="29" max="29" width="9.85546875" style="39" customWidth="1"/>
    <col min="30" max="30" width="9.5703125" style="74" customWidth="1"/>
    <col min="31" max="31" width="9.28515625" style="74" customWidth="1"/>
    <col min="32" max="33" width="9.42578125" style="74" customWidth="1"/>
    <col min="34" max="34" width="1.85546875" style="74" customWidth="1"/>
    <col min="35" max="35" width="9.7109375" style="74" customWidth="1"/>
    <col min="36" max="36" width="11.140625" style="28" customWidth="1"/>
    <col min="37" max="16384" width="9.140625" style="28"/>
  </cols>
  <sheetData>
    <row r="1" spans="1:37" s="25" customFormat="1" ht="38.25" x14ac:dyDescent="0.2">
      <c r="A1" s="163" t="s">
        <v>100</v>
      </c>
      <c r="B1" s="142"/>
      <c r="C1" s="205" t="s">
        <v>324</v>
      </c>
      <c r="D1" s="142"/>
      <c r="E1" s="205" t="s">
        <v>232</v>
      </c>
      <c r="F1" s="205" t="s">
        <v>231</v>
      </c>
      <c r="G1" s="205" t="s">
        <v>224</v>
      </c>
      <c r="H1" s="138" t="s">
        <v>194</v>
      </c>
      <c r="I1" s="206" t="s">
        <v>362</v>
      </c>
      <c r="J1" s="142"/>
      <c r="K1" s="206" t="s">
        <v>233</v>
      </c>
      <c r="L1" s="206" t="s">
        <v>234</v>
      </c>
      <c r="M1" s="206" t="s">
        <v>235</v>
      </c>
      <c r="N1" s="163" t="s">
        <v>236</v>
      </c>
      <c r="O1" s="164" t="s">
        <v>363</v>
      </c>
      <c r="P1" s="142"/>
      <c r="Q1" s="141" t="s">
        <v>364</v>
      </c>
      <c r="R1" s="141" t="s">
        <v>365</v>
      </c>
      <c r="S1" s="139" t="s">
        <v>366</v>
      </c>
      <c r="T1" s="139" t="s">
        <v>367</v>
      </c>
      <c r="U1" s="163" t="s">
        <v>368</v>
      </c>
      <c r="W1" s="163" t="s">
        <v>369</v>
      </c>
      <c r="X1" s="163" t="s">
        <v>370</v>
      </c>
      <c r="Y1" s="163" t="s">
        <v>371</v>
      </c>
      <c r="Z1" s="163" t="s">
        <v>372</v>
      </c>
      <c r="AA1" s="163" t="s">
        <v>373</v>
      </c>
      <c r="AB1" s="140"/>
      <c r="AC1" s="163" t="s">
        <v>374</v>
      </c>
      <c r="AD1" s="163" t="s">
        <v>375</v>
      </c>
      <c r="AE1" s="163" t="s">
        <v>376</v>
      </c>
      <c r="AF1" s="163" t="s">
        <v>377</v>
      </c>
      <c r="AG1" s="163" t="s">
        <v>378</v>
      </c>
      <c r="AH1" s="140"/>
      <c r="AI1" s="163" t="s">
        <v>379</v>
      </c>
    </row>
    <row r="2" spans="1:37" s="32" customFormat="1" x14ac:dyDescent="0.2">
      <c r="B2" s="85"/>
      <c r="C2" s="169"/>
      <c r="D2" s="85"/>
      <c r="E2" s="169"/>
      <c r="F2" s="169"/>
      <c r="G2" s="169"/>
      <c r="H2" s="169"/>
      <c r="I2" s="169"/>
      <c r="J2" s="85"/>
      <c r="K2" s="169"/>
      <c r="L2" s="169"/>
      <c r="M2" s="169"/>
      <c r="N2" s="85"/>
      <c r="O2" s="85"/>
      <c r="P2" s="85"/>
      <c r="U2" s="86"/>
      <c r="W2" s="88"/>
      <c r="X2" s="87"/>
      <c r="AB2" s="87"/>
      <c r="AC2" s="88"/>
      <c r="AD2" s="88"/>
      <c r="AE2" s="88"/>
      <c r="AF2" s="88"/>
      <c r="AG2" s="88"/>
      <c r="AH2" s="87"/>
      <c r="AI2" s="86"/>
    </row>
    <row r="3" spans="1:37" x14ac:dyDescent="0.2">
      <c r="A3" s="65" t="s">
        <v>108</v>
      </c>
      <c r="B3" s="211"/>
      <c r="C3" s="313"/>
      <c r="D3" s="34"/>
      <c r="E3" s="313"/>
      <c r="F3" s="313"/>
      <c r="G3" s="171"/>
      <c r="H3" s="171"/>
      <c r="I3" s="313"/>
      <c r="J3" s="34"/>
      <c r="K3" s="171"/>
      <c r="L3" s="171"/>
      <c r="M3" s="171"/>
      <c r="N3" s="65"/>
      <c r="O3" s="65"/>
      <c r="P3" s="34"/>
      <c r="Q3" s="65"/>
      <c r="R3" s="65"/>
      <c r="S3" s="65"/>
      <c r="T3" s="65"/>
      <c r="U3" s="75"/>
      <c r="V3" s="66"/>
      <c r="W3" s="83"/>
      <c r="X3" s="83"/>
      <c r="Y3" s="65"/>
      <c r="Z3" s="65"/>
      <c r="AA3" s="65"/>
      <c r="AB3" s="98"/>
      <c r="AC3" s="83"/>
      <c r="AD3" s="83"/>
      <c r="AE3" s="83"/>
      <c r="AF3" s="83"/>
      <c r="AG3" s="83"/>
      <c r="AH3" s="98"/>
      <c r="AI3" s="96"/>
      <c r="AJ3" s="29"/>
    </row>
    <row r="4" spans="1:37" x14ac:dyDescent="0.2">
      <c r="A4" s="68" t="s">
        <v>273</v>
      </c>
      <c r="B4" s="230"/>
      <c r="C4" s="216">
        <v>1502805</v>
      </c>
      <c r="D4" s="57"/>
      <c r="E4" s="216">
        <v>6548229</v>
      </c>
      <c r="F4" s="216">
        <v>1669912</v>
      </c>
      <c r="G4" s="216">
        <v>1605790</v>
      </c>
      <c r="H4" s="216">
        <f>1591778-20370</f>
        <v>1571408</v>
      </c>
      <c r="I4" s="219">
        <v>1702258</v>
      </c>
      <c r="J4" s="230"/>
      <c r="K4" s="216">
        <v>5696818</v>
      </c>
      <c r="L4" s="216">
        <v>1470470</v>
      </c>
      <c r="M4" s="216">
        <v>1389618</v>
      </c>
      <c r="N4" s="219">
        <v>1329378</v>
      </c>
      <c r="O4" s="219">
        <v>1507352</v>
      </c>
      <c r="P4" s="230"/>
      <c r="Q4" s="218">
        <v>6220527</v>
      </c>
      <c r="R4" s="218">
        <v>1693022</v>
      </c>
      <c r="S4" s="218">
        <v>1601031</v>
      </c>
      <c r="T4" s="218">
        <v>1433089</v>
      </c>
      <c r="U4" s="218">
        <v>1493385</v>
      </c>
      <c r="V4" s="231"/>
      <c r="W4" s="240">
        <v>5832788</v>
      </c>
      <c r="X4" s="240">
        <v>1493538</v>
      </c>
      <c r="Y4" s="218">
        <v>1409997</v>
      </c>
      <c r="Z4" s="218">
        <v>1416161</v>
      </c>
      <c r="AA4" s="218">
        <v>1513092</v>
      </c>
      <c r="AB4" s="265"/>
      <c r="AC4" s="240">
        <v>6768335</v>
      </c>
      <c r="AD4" s="240">
        <v>1784346</v>
      </c>
      <c r="AE4" s="240">
        <v>1611733</v>
      </c>
      <c r="AF4" s="240">
        <v>1578182</v>
      </c>
      <c r="AG4" s="240">
        <v>1794074</v>
      </c>
      <c r="AH4" s="265"/>
      <c r="AI4" s="218">
        <v>6508001</v>
      </c>
      <c r="AJ4" s="29"/>
      <c r="AK4" s="29"/>
    </row>
    <row r="5" spans="1:37" x14ac:dyDescent="0.2">
      <c r="A5" s="68" t="s">
        <v>265</v>
      </c>
      <c r="B5" s="230"/>
      <c r="C5" s="216">
        <v>118771</v>
      </c>
      <c r="D5" s="57"/>
      <c r="E5" s="216">
        <v>312625</v>
      </c>
      <c r="F5" s="216">
        <v>102370</v>
      </c>
      <c r="G5" s="216">
        <v>39603</v>
      </c>
      <c r="H5" s="216">
        <v>53276</v>
      </c>
      <c r="I5" s="216">
        <v>113544</v>
      </c>
      <c r="J5" s="230"/>
      <c r="K5" s="216">
        <v>275118</v>
      </c>
      <c r="L5" s="216">
        <v>90061</v>
      </c>
      <c r="M5" s="216">
        <v>30428</v>
      </c>
      <c r="N5" s="219">
        <v>51573</v>
      </c>
      <c r="O5" s="219">
        <v>103056</v>
      </c>
      <c r="P5" s="230"/>
      <c r="Q5" s="219">
        <v>212961</v>
      </c>
      <c r="R5" s="219">
        <v>87672</v>
      </c>
      <c r="S5" s="219">
        <v>26959</v>
      </c>
      <c r="T5" s="219">
        <v>31639</v>
      </c>
      <c r="U5" s="219">
        <v>66691</v>
      </c>
      <c r="V5" s="231"/>
      <c r="W5" s="240">
        <v>189331</v>
      </c>
      <c r="X5" s="240">
        <v>56278</v>
      </c>
      <c r="Y5" s="219">
        <v>27930</v>
      </c>
      <c r="Z5" s="219">
        <v>33588</v>
      </c>
      <c r="AA5" s="219">
        <v>71535</v>
      </c>
      <c r="AB5" s="265"/>
      <c r="AC5" s="240">
        <v>178966</v>
      </c>
      <c r="AD5" s="240">
        <v>59753</v>
      </c>
      <c r="AE5" s="240">
        <v>23968</v>
      </c>
      <c r="AF5" s="240">
        <v>28633</v>
      </c>
      <c r="AG5" s="240">
        <v>66612</v>
      </c>
      <c r="AH5" s="265"/>
      <c r="AI5" s="218">
        <v>105924</v>
      </c>
      <c r="AJ5" s="29"/>
      <c r="AK5" s="29"/>
    </row>
    <row r="6" spans="1:37" s="149" customFormat="1" x14ac:dyDescent="0.2">
      <c r="A6" s="68" t="s">
        <v>272</v>
      </c>
      <c r="B6" s="230"/>
      <c r="C6" s="216">
        <v>35551</v>
      </c>
      <c r="D6" s="57"/>
      <c r="E6" s="216">
        <v>179476</v>
      </c>
      <c r="F6" s="216">
        <v>43646</v>
      </c>
      <c r="G6" s="216">
        <v>33063</v>
      </c>
      <c r="H6" s="216">
        <f>20370+27559</f>
        <v>47929</v>
      </c>
      <c r="I6" s="216">
        <v>53699</v>
      </c>
      <c r="J6" s="230"/>
      <c r="K6" s="216">
        <v>121965</v>
      </c>
      <c r="L6" s="216">
        <v>52312</v>
      </c>
      <c r="M6" s="216">
        <v>29066</v>
      </c>
      <c r="N6" s="219">
        <f>16466+8081</f>
        <v>24547</v>
      </c>
      <c r="O6" s="219">
        <v>16040</v>
      </c>
      <c r="P6" s="230"/>
      <c r="Q6" s="219">
        <v>5087</v>
      </c>
      <c r="R6" s="219">
        <v>5087</v>
      </c>
      <c r="S6" s="219">
        <v>0</v>
      </c>
      <c r="T6" s="219">
        <v>0</v>
      </c>
      <c r="U6" s="219">
        <v>0</v>
      </c>
      <c r="V6" s="231"/>
      <c r="W6" s="240">
        <v>0</v>
      </c>
      <c r="X6" s="240">
        <v>0</v>
      </c>
      <c r="Y6" s="219">
        <v>0</v>
      </c>
      <c r="Z6" s="219">
        <v>0</v>
      </c>
      <c r="AA6" s="219">
        <v>0</v>
      </c>
      <c r="AB6" s="265"/>
      <c r="AC6" s="240">
        <v>0</v>
      </c>
      <c r="AD6" s="240">
        <v>0</v>
      </c>
      <c r="AE6" s="240">
        <v>0</v>
      </c>
      <c r="AF6" s="240">
        <v>0</v>
      </c>
      <c r="AG6" s="240">
        <v>0</v>
      </c>
      <c r="AH6" s="265"/>
      <c r="AI6" s="218">
        <v>0</v>
      </c>
      <c r="AJ6" s="150"/>
      <c r="AK6" s="150"/>
    </row>
    <row r="7" spans="1:37" x14ac:dyDescent="0.2">
      <c r="A7" s="68" t="s">
        <v>266</v>
      </c>
      <c r="B7" s="230"/>
      <c r="C7" s="216">
        <v>828528</v>
      </c>
      <c r="D7" s="57"/>
      <c r="E7" s="216">
        <v>3001032</v>
      </c>
      <c r="F7" s="216">
        <v>783754</v>
      </c>
      <c r="G7" s="216">
        <v>733742</v>
      </c>
      <c r="H7" s="216">
        <v>710096</v>
      </c>
      <c r="I7" s="216">
        <v>773440</v>
      </c>
      <c r="J7" s="230"/>
      <c r="K7" s="216">
        <v>2964470</v>
      </c>
      <c r="L7" s="216">
        <v>781241</v>
      </c>
      <c r="M7" s="216">
        <v>727141</v>
      </c>
      <c r="N7" s="219">
        <v>694192</v>
      </c>
      <c r="O7" s="219">
        <v>761896</v>
      </c>
      <c r="P7" s="230"/>
      <c r="Q7" s="218">
        <v>2860165</v>
      </c>
      <c r="R7" s="218">
        <v>735157</v>
      </c>
      <c r="S7" s="218">
        <v>684318</v>
      </c>
      <c r="T7" s="218">
        <v>687469</v>
      </c>
      <c r="U7" s="218">
        <v>753221</v>
      </c>
      <c r="V7" s="231"/>
      <c r="W7" s="240">
        <v>2833784</v>
      </c>
      <c r="X7" s="240">
        <v>724789</v>
      </c>
      <c r="Y7" s="218">
        <v>684332</v>
      </c>
      <c r="Z7" s="218">
        <v>687930</v>
      </c>
      <c r="AA7" s="218">
        <v>736733</v>
      </c>
      <c r="AB7" s="265"/>
      <c r="AC7" s="240">
        <v>2813446</v>
      </c>
      <c r="AD7" s="240">
        <v>717156</v>
      </c>
      <c r="AE7" s="240">
        <v>688493</v>
      </c>
      <c r="AF7" s="240">
        <v>685444</v>
      </c>
      <c r="AG7" s="240">
        <v>722353</v>
      </c>
      <c r="AH7" s="265"/>
      <c r="AI7" s="218">
        <v>2642110</v>
      </c>
      <c r="AJ7" s="29"/>
      <c r="AK7" s="29"/>
    </row>
    <row r="8" spans="1:37" x14ac:dyDescent="0.2">
      <c r="A8" s="68" t="s">
        <v>271</v>
      </c>
      <c r="B8" s="230"/>
      <c r="C8" s="216">
        <v>161</v>
      </c>
      <c r="D8" s="57"/>
      <c r="E8" s="216">
        <v>13739</v>
      </c>
      <c r="F8" s="216">
        <v>758</v>
      </c>
      <c r="G8" s="216">
        <v>2216</v>
      </c>
      <c r="H8" s="216">
        <v>5866</v>
      </c>
      <c r="I8" s="216">
        <v>4899</v>
      </c>
      <c r="J8" s="230"/>
      <c r="K8" s="216">
        <v>24931</v>
      </c>
      <c r="L8" s="216">
        <v>15718</v>
      </c>
      <c r="M8" s="216">
        <v>4203</v>
      </c>
      <c r="N8" s="219">
        <v>4523</v>
      </c>
      <c r="O8" s="219">
        <v>487</v>
      </c>
      <c r="P8" s="230"/>
      <c r="Q8" s="218">
        <v>47076</v>
      </c>
      <c r="R8" s="218">
        <v>16911</v>
      </c>
      <c r="S8" s="218">
        <v>7479</v>
      </c>
      <c r="T8" s="218">
        <v>6032</v>
      </c>
      <c r="U8" s="218">
        <v>16654</v>
      </c>
      <c r="V8" s="231"/>
      <c r="W8" s="240">
        <v>52844</v>
      </c>
      <c r="X8" s="240">
        <v>20877</v>
      </c>
      <c r="Y8" s="218">
        <v>13331</v>
      </c>
      <c r="Z8" s="218">
        <v>8465</v>
      </c>
      <c r="AA8" s="218">
        <v>10171</v>
      </c>
      <c r="AB8" s="265"/>
      <c r="AC8" s="240">
        <v>32849</v>
      </c>
      <c r="AD8" s="240">
        <v>6516</v>
      </c>
      <c r="AE8" s="240">
        <v>11724</v>
      </c>
      <c r="AF8" s="240">
        <v>3351</v>
      </c>
      <c r="AG8" s="240">
        <v>11258</v>
      </c>
      <c r="AH8" s="265"/>
      <c r="AI8" s="218">
        <v>19230</v>
      </c>
      <c r="AJ8" s="29"/>
      <c r="AK8" s="29"/>
    </row>
    <row r="9" spans="1:37" ht="13.5" x14ac:dyDescent="0.25">
      <c r="A9" s="68" t="s">
        <v>313</v>
      </c>
      <c r="B9" s="230"/>
      <c r="C9" s="216">
        <v>5705</v>
      </c>
      <c r="D9" s="57"/>
      <c r="E9" s="216">
        <v>32780</v>
      </c>
      <c r="F9" s="216">
        <v>10841</v>
      </c>
      <c r="G9" s="216">
        <v>9295</v>
      </c>
      <c r="H9" s="216">
        <v>11793</v>
      </c>
      <c r="I9" s="216">
        <v>851</v>
      </c>
      <c r="J9" s="230"/>
      <c r="K9" s="216">
        <v>0</v>
      </c>
      <c r="L9" s="216">
        <v>0</v>
      </c>
      <c r="M9" s="234">
        <v>0</v>
      </c>
      <c r="N9" s="219">
        <v>-3</v>
      </c>
      <c r="O9" s="219">
        <v>3</v>
      </c>
      <c r="P9" s="230"/>
      <c r="Q9" s="240">
        <v>32936</v>
      </c>
      <c r="R9" s="240">
        <v>28016</v>
      </c>
      <c r="S9" s="240">
        <v>0</v>
      </c>
      <c r="T9" s="240">
        <v>4920</v>
      </c>
      <c r="U9" s="253">
        <v>0</v>
      </c>
      <c r="V9" s="231"/>
      <c r="W9" s="240">
        <v>14236</v>
      </c>
      <c r="X9" s="240">
        <v>4005</v>
      </c>
      <c r="Y9" s="240">
        <v>5645</v>
      </c>
      <c r="Z9" s="240">
        <v>3578</v>
      </c>
      <c r="AA9" s="240">
        <v>1008</v>
      </c>
      <c r="AB9" s="265"/>
      <c r="AC9" s="240">
        <v>62225</v>
      </c>
      <c r="AD9" s="240">
        <v>22377</v>
      </c>
      <c r="AE9" s="240">
        <v>24952</v>
      </c>
      <c r="AF9" s="240">
        <v>13137</v>
      </c>
      <c r="AG9" s="240">
        <v>1759</v>
      </c>
      <c r="AH9" s="265"/>
      <c r="AI9" s="218">
        <v>168559</v>
      </c>
      <c r="AJ9" s="29"/>
      <c r="AK9" s="29"/>
    </row>
    <row r="10" spans="1:37" x14ac:dyDescent="0.2">
      <c r="A10" s="68" t="s">
        <v>270</v>
      </c>
      <c r="B10" s="230"/>
      <c r="C10" s="216">
        <v>14882</v>
      </c>
      <c r="D10" s="57"/>
      <c r="E10" s="216">
        <v>87004</v>
      </c>
      <c r="F10" s="216">
        <v>21324</v>
      </c>
      <c r="G10" s="216">
        <v>21219</v>
      </c>
      <c r="H10" s="216">
        <v>20047</v>
      </c>
      <c r="I10" s="216">
        <v>24414</v>
      </c>
      <c r="J10" s="230"/>
      <c r="K10" s="216">
        <v>106141</v>
      </c>
      <c r="L10" s="216">
        <v>34485</v>
      </c>
      <c r="M10" s="216">
        <v>25276</v>
      </c>
      <c r="N10" s="219">
        <f>28602-8081</f>
        <v>20521</v>
      </c>
      <c r="O10" s="219">
        <v>25859</v>
      </c>
      <c r="P10" s="230"/>
      <c r="Q10" s="218">
        <v>103123</v>
      </c>
      <c r="R10" s="218">
        <v>35054</v>
      </c>
      <c r="S10" s="218">
        <v>30986</v>
      </c>
      <c r="T10" s="218">
        <v>23748</v>
      </c>
      <c r="U10" s="218">
        <v>13335</v>
      </c>
      <c r="V10" s="231"/>
      <c r="W10" s="240">
        <v>84333</v>
      </c>
      <c r="X10" s="240">
        <v>27352</v>
      </c>
      <c r="Y10" s="218">
        <v>19444</v>
      </c>
      <c r="Z10" s="218">
        <v>22448</v>
      </c>
      <c r="AA10" s="218">
        <v>15089</v>
      </c>
      <c r="AB10" s="265"/>
      <c r="AC10" s="240">
        <v>127603</v>
      </c>
      <c r="AD10" s="240">
        <v>37443</v>
      </c>
      <c r="AE10" s="240">
        <v>33886</v>
      </c>
      <c r="AF10" s="240">
        <v>34679</v>
      </c>
      <c r="AG10" s="240">
        <v>21595</v>
      </c>
      <c r="AH10" s="265"/>
      <c r="AI10" s="218">
        <v>123357</v>
      </c>
      <c r="AJ10" s="29"/>
      <c r="AK10" s="29"/>
    </row>
    <row r="11" spans="1:37" x14ac:dyDescent="0.2">
      <c r="A11" s="68" t="s">
        <v>269</v>
      </c>
      <c r="B11" s="230"/>
      <c r="C11" s="216">
        <v>44858</v>
      </c>
      <c r="D11" s="57"/>
      <c r="E11" s="216">
        <v>176369</v>
      </c>
      <c r="F11" s="216">
        <v>52546</v>
      </c>
      <c r="G11" s="216">
        <v>33299</v>
      </c>
      <c r="H11" s="216">
        <v>55282</v>
      </c>
      <c r="I11" s="216">
        <v>39074</v>
      </c>
      <c r="J11" s="230"/>
      <c r="K11" s="216">
        <v>146254</v>
      </c>
      <c r="L11" s="216">
        <v>34244</v>
      </c>
      <c r="M11" s="216">
        <v>39187</v>
      </c>
      <c r="N11" s="219">
        <v>41102</v>
      </c>
      <c r="O11" s="219">
        <v>31721</v>
      </c>
      <c r="P11" s="230"/>
      <c r="Q11" s="218">
        <v>116012</v>
      </c>
      <c r="R11" s="218">
        <v>27304</v>
      </c>
      <c r="S11" s="218">
        <v>36204</v>
      </c>
      <c r="T11" s="218">
        <v>22047</v>
      </c>
      <c r="U11" s="218">
        <v>30457</v>
      </c>
      <c r="V11" s="231"/>
      <c r="W11" s="240">
        <v>142240</v>
      </c>
      <c r="X11" s="240">
        <v>36438</v>
      </c>
      <c r="Y11" s="218">
        <v>30939</v>
      </c>
      <c r="Z11" s="218">
        <v>42157</v>
      </c>
      <c r="AA11" s="218">
        <v>32706</v>
      </c>
      <c r="AB11" s="265"/>
      <c r="AC11" s="240">
        <v>129573</v>
      </c>
      <c r="AD11" s="240">
        <v>36669</v>
      </c>
      <c r="AE11" s="240">
        <v>32183</v>
      </c>
      <c r="AF11" s="240">
        <v>32592</v>
      </c>
      <c r="AG11" s="240">
        <v>28129</v>
      </c>
      <c r="AH11" s="265"/>
      <c r="AI11" s="218">
        <v>138859</v>
      </c>
      <c r="AJ11" s="29"/>
      <c r="AK11" s="29"/>
    </row>
    <row r="12" spans="1:37" x14ac:dyDescent="0.2">
      <c r="A12" s="68" t="s">
        <v>267</v>
      </c>
      <c r="B12" s="230"/>
      <c r="C12" s="216">
        <v>0</v>
      </c>
      <c r="D12" s="57"/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30"/>
      <c r="K12" s="216">
        <v>293147</v>
      </c>
      <c r="L12" s="216">
        <v>0</v>
      </c>
      <c r="M12" s="216">
        <v>293147</v>
      </c>
      <c r="N12" s="219">
        <v>0</v>
      </c>
      <c r="O12" s="219">
        <v>0</v>
      </c>
      <c r="P12" s="230"/>
      <c r="Q12" s="240">
        <v>257508</v>
      </c>
      <c r="R12" s="240">
        <v>0</v>
      </c>
      <c r="S12" s="240">
        <v>0</v>
      </c>
      <c r="T12" s="240">
        <v>257508</v>
      </c>
      <c r="U12" s="253">
        <v>0</v>
      </c>
      <c r="V12" s="231"/>
      <c r="W12" s="253">
        <v>964</v>
      </c>
      <c r="X12" s="253">
        <v>0</v>
      </c>
      <c r="Y12" s="240">
        <v>0</v>
      </c>
      <c r="Z12" s="240">
        <v>964</v>
      </c>
      <c r="AA12" s="240">
        <v>0</v>
      </c>
      <c r="AB12" s="265"/>
      <c r="AC12" s="240">
        <v>-21647</v>
      </c>
      <c r="AD12" s="240">
        <v>0</v>
      </c>
      <c r="AE12" s="240">
        <v>-21647</v>
      </c>
      <c r="AF12" s="240">
        <v>0</v>
      </c>
      <c r="AG12" s="240">
        <v>0</v>
      </c>
      <c r="AH12" s="265"/>
      <c r="AI12" s="218">
        <v>2472</v>
      </c>
      <c r="AJ12" s="29"/>
      <c r="AK12" s="29"/>
    </row>
    <row r="13" spans="1:37" s="149" customFormat="1" x14ac:dyDescent="0.2">
      <c r="A13" s="68" t="s">
        <v>112</v>
      </c>
      <c r="B13" s="230"/>
      <c r="C13" s="216">
        <v>158429</v>
      </c>
      <c r="D13" s="57"/>
      <c r="E13" s="216">
        <v>904424</v>
      </c>
      <c r="F13" s="216">
        <v>266583</v>
      </c>
      <c r="G13" s="216">
        <v>226285</v>
      </c>
      <c r="H13" s="216">
        <v>186984</v>
      </c>
      <c r="I13" s="216">
        <v>224572</v>
      </c>
      <c r="J13" s="230"/>
      <c r="K13" s="216">
        <v>219548</v>
      </c>
      <c r="L13" s="216">
        <v>219548</v>
      </c>
      <c r="M13" s="216">
        <v>0</v>
      </c>
      <c r="N13" s="219">
        <v>0</v>
      </c>
      <c r="O13" s="219">
        <v>0</v>
      </c>
      <c r="P13" s="230"/>
      <c r="Q13" s="240">
        <v>0</v>
      </c>
      <c r="R13" s="240">
        <v>0</v>
      </c>
      <c r="S13" s="240">
        <v>0</v>
      </c>
      <c r="T13" s="240">
        <v>0</v>
      </c>
      <c r="U13" s="253">
        <v>0</v>
      </c>
      <c r="V13" s="231"/>
      <c r="W13" s="253">
        <v>0</v>
      </c>
      <c r="X13" s="253">
        <v>0</v>
      </c>
      <c r="Y13" s="240">
        <v>0</v>
      </c>
      <c r="Z13" s="240">
        <v>0</v>
      </c>
      <c r="AA13" s="240">
        <v>0</v>
      </c>
      <c r="AB13" s="265"/>
      <c r="AC13" s="240">
        <v>0</v>
      </c>
      <c r="AD13" s="240">
        <v>0</v>
      </c>
      <c r="AE13" s="240">
        <v>0</v>
      </c>
      <c r="AF13" s="240">
        <v>0</v>
      </c>
      <c r="AG13" s="240">
        <v>0</v>
      </c>
      <c r="AH13" s="265"/>
      <c r="AI13" s="218">
        <v>0</v>
      </c>
      <c r="AJ13" s="150"/>
      <c r="AK13" s="150"/>
    </row>
    <row r="14" spans="1:37" s="31" customFormat="1" x14ac:dyDescent="0.2">
      <c r="A14" s="67" t="s">
        <v>268</v>
      </c>
      <c r="B14" s="213"/>
      <c r="C14" s="225">
        <v>2709690</v>
      </c>
      <c r="D14" s="41"/>
      <c r="E14" s="225">
        <v>11255678</v>
      </c>
      <c r="F14" s="225">
        <v>2951734</v>
      </c>
      <c r="G14" s="225">
        <v>2704512</v>
      </c>
      <c r="H14" s="225">
        <v>2662681</v>
      </c>
      <c r="I14" s="225">
        <v>2936751</v>
      </c>
      <c r="J14" s="213"/>
      <c r="K14" s="225">
        <v>9848392</v>
      </c>
      <c r="L14" s="225">
        <v>2698079</v>
      </c>
      <c r="M14" s="225">
        <v>2538066</v>
      </c>
      <c r="N14" s="224">
        <v>2165833</v>
      </c>
      <c r="O14" s="224">
        <v>2446414</v>
      </c>
      <c r="P14" s="213"/>
      <c r="Q14" s="224">
        <v>9855395</v>
      </c>
      <c r="R14" s="224">
        <v>2628223</v>
      </c>
      <c r="S14" s="224">
        <v>2386977</v>
      </c>
      <c r="T14" s="224">
        <v>2466452</v>
      </c>
      <c r="U14" s="224">
        <v>2373743</v>
      </c>
      <c r="V14" s="235"/>
      <c r="W14" s="247">
        <v>9150520</v>
      </c>
      <c r="X14" s="247">
        <v>2363277</v>
      </c>
      <c r="Y14" s="224">
        <v>2191618</v>
      </c>
      <c r="Z14" s="224">
        <v>2215291</v>
      </c>
      <c r="AA14" s="224">
        <v>2380334</v>
      </c>
      <c r="AB14" s="266"/>
      <c r="AC14" s="247">
        <v>10091350</v>
      </c>
      <c r="AD14" s="247">
        <v>2664260</v>
      </c>
      <c r="AE14" s="247">
        <v>2405292</v>
      </c>
      <c r="AF14" s="247">
        <v>2376018</v>
      </c>
      <c r="AG14" s="247">
        <v>2645780</v>
      </c>
      <c r="AH14" s="265"/>
      <c r="AI14" s="225">
        <v>9708512</v>
      </c>
      <c r="AJ14" s="29"/>
      <c r="AK14" s="29"/>
    </row>
    <row r="15" spans="1:37" x14ac:dyDescent="0.2">
      <c r="A15" s="39"/>
      <c r="B15" s="215"/>
      <c r="C15" s="215"/>
      <c r="D15" s="152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48"/>
      <c r="X15" s="248"/>
      <c r="Y15" s="215"/>
      <c r="Z15" s="215"/>
      <c r="AA15" s="215"/>
      <c r="AB15" s="248"/>
      <c r="AC15" s="248"/>
      <c r="AD15" s="248"/>
      <c r="AE15" s="248"/>
      <c r="AF15" s="248"/>
      <c r="AG15" s="248"/>
      <c r="AH15" s="265"/>
      <c r="AI15" s="212"/>
      <c r="AJ15" s="29"/>
      <c r="AK15" s="29"/>
    </row>
    <row r="16" spans="1:37" x14ac:dyDescent="0.2">
      <c r="A16" s="96" t="s">
        <v>109</v>
      </c>
      <c r="B16" s="213"/>
      <c r="C16" s="228"/>
      <c r="D16" s="41"/>
      <c r="E16" s="228"/>
      <c r="F16" s="228"/>
      <c r="G16" s="228"/>
      <c r="H16" s="228"/>
      <c r="I16" s="228"/>
      <c r="J16" s="213"/>
      <c r="K16" s="228"/>
      <c r="L16" s="228"/>
      <c r="M16" s="228"/>
      <c r="N16" s="226"/>
      <c r="O16" s="226"/>
      <c r="P16" s="213"/>
      <c r="Q16" s="262"/>
      <c r="R16" s="262"/>
      <c r="S16" s="262"/>
      <c r="T16" s="262"/>
      <c r="U16" s="262"/>
      <c r="V16" s="231"/>
      <c r="W16" s="249"/>
      <c r="X16" s="249"/>
      <c r="Y16" s="262"/>
      <c r="Z16" s="262"/>
      <c r="AA16" s="262"/>
      <c r="AB16" s="267"/>
      <c r="AC16" s="249"/>
      <c r="AD16" s="249"/>
      <c r="AE16" s="249"/>
      <c r="AF16" s="249"/>
      <c r="AG16" s="249"/>
      <c r="AH16" s="265"/>
      <c r="AI16" s="262"/>
      <c r="AJ16" s="29"/>
      <c r="AK16" s="29"/>
    </row>
    <row r="17" spans="1:37" x14ac:dyDescent="0.2">
      <c r="A17" s="68" t="s">
        <v>274</v>
      </c>
      <c r="B17" s="230"/>
      <c r="C17" s="216">
        <v>283847</v>
      </c>
      <c r="D17" s="57"/>
      <c r="E17" s="216">
        <v>1110350</v>
      </c>
      <c r="F17" s="216">
        <v>280265</v>
      </c>
      <c r="G17" s="216">
        <v>276134</v>
      </c>
      <c r="H17" s="216">
        <v>274243</v>
      </c>
      <c r="I17" s="216">
        <v>279708</v>
      </c>
      <c r="J17" s="230"/>
      <c r="K17" s="216">
        <v>790375</v>
      </c>
      <c r="L17" s="216">
        <v>232104</v>
      </c>
      <c r="M17" s="216">
        <v>188337</v>
      </c>
      <c r="N17" s="219">
        <v>188198</v>
      </c>
      <c r="O17" s="219">
        <v>181736</v>
      </c>
      <c r="P17" s="230"/>
      <c r="Q17" s="218">
        <v>728408</v>
      </c>
      <c r="R17" s="218">
        <v>204211</v>
      </c>
      <c r="S17" s="218">
        <v>179617</v>
      </c>
      <c r="T17" s="218">
        <v>149846</v>
      </c>
      <c r="U17" s="218">
        <v>194734</v>
      </c>
      <c r="V17" s="230"/>
      <c r="W17" s="239">
        <v>761759</v>
      </c>
      <c r="X17" s="239">
        <v>187337</v>
      </c>
      <c r="Y17" s="218">
        <v>188502</v>
      </c>
      <c r="Z17" s="218">
        <v>191253</v>
      </c>
      <c r="AA17" s="218">
        <v>194667</v>
      </c>
      <c r="AB17" s="250"/>
      <c r="AC17" s="239">
        <v>749737</v>
      </c>
      <c r="AD17" s="239">
        <v>189719</v>
      </c>
      <c r="AE17" s="239">
        <v>184091</v>
      </c>
      <c r="AF17" s="239">
        <v>183825</v>
      </c>
      <c r="AG17" s="239">
        <v>192102</v>
      </c>
      <c r="AH17" s="265"/>
      <c r="AI17" s="217">
        <v>682813</v>
      </c>
      <c r="AJ17" s="29"/>
      <c r="AK17" s="29"/>
    </row>
    <row r="18" spans="1:37" s="31" customFormat="1" x14ac:dyDescent="0.2">
      <c r="A18" s="68" t="s">
        <v>275</v>
      </c>
      <c r="B18" s="230"/>
      <c r="C18" s="216">
        <v>386987</v>
      </c>
      <c r="D18" s="57"/>
      <c r="E18" s="216">
        <v>1490752</v>
      </c>
      <c r="F18" s="216">
        <v>416205</v>
      </c>
      <c r="G18" s="216">
        <v>366053</v>
      </c>
      <c r="H18" s="216">
        <v>345763</v>
      </c>
      <c r="I18" s="216">
        <v>362731</v>
      </c>
      <c r="J18" s="230"/>
      <c r="K18" s="216">
        <v>989489</v>
      </c>
      <c r="L18" s="216">
        <v>309575</v>
      </c>
      <c r="M18" s="216">
        <v>206441</v>
      </c>
      <c r="N18" s="219">
        <v>234917</v>
      </c>
      <c r="O18" s="219">
        <v>238556</v>
      </c>
      <c r="P18" s="230"/>
      <c r="Q18" s="218">
        <v>948872</v>
      </c>
      <c r="R18" s="218">
        <v>273730</v>
      </c>
      <c r="S18" s="218">
        <v>194438</v>
      </c>
      <c r="T18" s="218">
        <v>216829</v>
      </c>
      <c r="U18" s="218">
        <v>263875</v>
      </c>
      <c r="V18" s="231"/>
      <c r="W18" s="239">
        <v>1036215</v>
      </c>
      <c r="X18" s="239">
        <v>305600</v>
      </c>
      <c r="Y18" s="218">
        <v>216386</v>
      </c>
      <c r="Z18" s="218">
        <v>262442</v>
      </c>
      <c r="AA18" s="218">
        <v>251787</v>
      </c>
      <c r="AB18" s="250"/>
      <c r="AC18" s="239">
        <v>1009467</v>
      </c>
      <c r="AD18" s="239">
        <v>297588</v>
      </c>
      <c r="AE18" s="239">
        <v>222790</v>
      </c>
      <c r="AF18" s="239">
        <v>240169</v>
      </c>
      <c r="AG18" s="239">
        <v>248920</v>
      </c>
      <c r="AH18" s="265"/>
      <c r="AI18" s="217">
        <v>1010673</v>
      </c>
      <c r="AJ18" s="29"/>
      <c r="AK18" s="29"/>
    </row>
    <row r="19" spans="1:37" x14ac:dyDescent="0.2">
      <c r="A19" s="68" t="s">
        <v>276</v>
      </c>
      <c r="B19" s="230"/>
      <c r="C19" s="216">
        <v>285611</v>
      </c>
      <c r="D19" s="57"/>
      <c r="E19" s="216">
        <v>1361884</v>
      </c>
      <c r="F19" s="216">
        <v>347410</v>
      </c>
      <c r="G19" s="216">
        <v>308243</v>
      </c>
      <c r="H19" s="216">
        <v>339241</v>
      </c>
      <c r="I19" s="216">
        <v>366990</v>
      </c>
      <c r="J19" s="230"/>
      <c r="K19" s="216">
        <v>1791115</v>
      </c>
      <c r="L19" s="216">
        <v>447948</v>
      </c>
      <c r="M19" s="216">
        <v>408029</v>
      </c>
      <c r="N19" s="219">
        <v>481780</v>
      </c>
      <c r="O19" s="219">
        <v>453358</v>
      </c>
      <c r="P19" s="230"/>
      <c r="Q19" s="218">
        <v>1821196</v>
      </c>
      <c r="R19" s="218">
        <v>521498</v>
      </c>
      <c r="S19" s="218">
        <v>448047</v>
      </c>
      <c r="T19" s="218">
        <v>404865</v>
      </c>
      <c r="U19" s="218">
        <v>446786</v>
      </c>
      <c r="V19" s="235"/>
      <c r="W19" s="239">
        <v>1822994</v>
      </c>
      <c r="X19" s="239">
        <v>447451</v>
      </c>
      <c r="Y19" s="218">
        <v>446870</v>
      </c>
      <c r="Z19" s="218">
        <v>468289</v>
      </c>
      <c r="AA19" s="218">
        <v>460384</v>
      </c>
      <c r="AB19" s="250"/>
      <c r="AC19" s="239">
        <v>1909695</v>
      </c>
      <c r="AD19" s="239">
        <v>496251</v>
      </c>
      <c r="AE19" s="239">
        <v>515096</v>
      </c>
      <c r="AF19" s="239">
        <v>416821</v>
      </c>
      <c r="AG19" s="239">
        <v>481527</v>
      </c>
      <c r="AH19" s="265"/>
      <c r="AI19" s="217">
        <v>1773649</v>
      </c>
      <c r="AJ19" s="29"/>
      <c r="AK19" s="29"/>
    </row>
    <row r="20" spans="1:37" s="72" customFormat="1" ht="14.25" x14ac:dyDescent="0.2">
      <c r="A20" s="277" t="s">
        <v>315</v>
      </c>
      <c r="B20" s="230"/>
      <c r="C20" s="216">
        <v>792416</v>
      </c>
      <c r="D20" s="276"/>
      <c r="E20" s="279">
        <v>4074797</v>
      </c>
      <c r="F20" s="279">
        <v>1027870</v>
      </c>
      <c r="G20" s="279">
        <v>970692</v>
      </c>
      <c r="H20" s="279">
        <v>953193</v>
      </c>
      <c r="I20" s="216">
        <v>1123042</v>
      </c>
      <c r="J20" s="276"/>
      <c r="K20" s="279">
        <v>3282923</v>
      </c>
      <c r="L20" s="279">
        <v>855360</v>
      </c>
      <c r="M20" s="279">
        <v>822371</v>
      </c>
      <c r="N20" s="222">
        <v>711569</v>
      </c>
      <c r="O20" s="222">
        <v>893623</v>
      </c>
      <c r="P20" s="276"/>
      <c r="Q20" s="241">
        <v>3835730</v>
      </c>
      <c r="R20" s="241">
        <v>1037968</v>
      </c>
      <c r="S20" s="241">
        <v>1019891</v>
      </c>
      <c r="T20" s="241">
        <v>908333</v>
      </c>
      <c r="U20" s="241">
        <v>869538</v>
      </c>
      <c r="V20" s="276"/>
      <c r="W20" s="334">
        <v>3303371</v>
      </c>
      <c r="X20" s="334">
        <v>902586</v>
      </c>
      <c r="Y20" s="241">
        <v>783203</v>
      </c>
      <c r="Z20" s="241">
        <v>791258</v>
      </c>
      <c r="AA20" s="241">
        <v>826324</v>
      </c>
      <c r="AB20" s="268"/>
      <c r="AC20" s="334">
        <v>4097265</v>
      </c>
      <c r="AD20" s="334">
        <v>1083855</v>
      </c>
      <c r="AE20" s="334">
        <v>914262</v>
      </c>
      <c r="AF20" s="334">
        <v>924695</v>
      </c>
      <c r="AG20" s="334">
        <v>1174453</v>
      </c>
      <c r="AH20" s="269"/>
      <c r="AI20" s="221">
        <v>4116226</v>
      </c>
      <c r="AJ20" s="195"/>
      <c r="AK20" s="195"/>
    </row>
    <row r="21" spans="1:37" x14ac:dyDescent="0.2">
      <c r="A21" s="68" t="s">
        <v>277</v>
      </c>
      <c r="B21" s="230"/>
      <c r="C21" s="216">
        <v>261823</v>
      </c>
      <c r="D21" s="57"/>
      <c r="E21" s="216">
        <v>860991</v>
      </c>
      <c r="F21" s="216">
        <v>226259</v>
      </c>
      <c r="G21" s="216">
        <v>216654</v>
      </c>
      <c r="H21" s="216">
        <v>227689</v>
      </c>
      <c r="I21" s="216">
        <v>190389</v>
      </c>
      <c r="J21" s="230"/>
      <c r="K21" s="216">
        <v>769503</v>
      </c>
      <c r="L21" s="216">
        <v>198191</v>
      </c>
      <c r="M21" s="216">
        <v>190366</v>
      </c>
      <c r="N21" s="219">
        <v>193618</v>
      </c>
      <c r="O21" s="219">
        <v>187328</v>
      </c>
      <c r="P21" s="230"/>
      <c r="Q21" s="218">
        <v>710577</v>
      </c>
      <c r="R21" s="218">
        <v>179666</v>
      </c>
      <c r="S21" s="218">
        <v>178716</v>
      </c>
      <c r="T21" s="218">
        <v>173508</v>
      </c>
      <c r="U21" s="218">
        <v>178687</v>
      </c>
      <c r="V21" s="231"/>
      <c r="W21" s="239">
        <v>599170</v>
      </c>
      <c r="X21" s="239">
        <v>149869</v>
      </c>
      <c r="Y21" s="218">
        <v>150104</v>
      </c>
      <c r="Z21" s="218">
        <v>146179</v>
      </c>
      <c r="AA21" s="218">
        <v>153018</v>
      </c>
      <c r="AB21" s="250"/>
      <c r="AC21" s="239">
        <v>714451</v>
      </c>
      <c r="AD21" s="239">
        <v>180480</v>
      </c>
      <c r="AE21" s="239">
        <v>177286</v>
      </c>
      <c r="AF21" s="239">
        <v>176590</v>
      </c>
      <c r="AG21" s="239">
        <v>180095</v>
      </c>
      <c r="AH21" s="265"/>
      <c r="AI21" s="217">
        <v>713880</v>
      </c>
      <c r="AJ21" s="29"/>
      <c r="AK21" s="29"/>
    </row>
    <row r="22" spans="1:37" x14ac:dyDescent="0.2">
      <c r="A22" s="68" t="s">
        <v>278</v>
      </c>
      <c r="B22" s="230"/>
      <c r="C22" s="216">
        <v>149899</v>
      </c>
      <c r="D22" s="57"/>
      <c r="E22" s="216">
        <v>664644</v>
      </c>
      <c r="F22" s="216">
        <v>215179</v>
      </c>
      <c r="G22" s="216">
        <v>158236</v>
      </c>
      <c r="H22" s="216">
        <v>160224</v>
      </c>
      <c r="I22" s="216">
        <v>131005</v>
      </c>
      <c r="J22" s="230"/>
      <c r="K22" s="216">
        <v>423204</v>
      </c>
      <c r="L22" s="216">
        <v>179939</v>
      </c>
      <c r="M22" s="216">
        <v>103062</v>
      </c>
      <c r="N22" s="219">
        <v>80332</v>
      </c>
      <c r="O22" s="219">
        <v>59871</v>
      </c>
      <c r="P22" s="230"/>
      <c r="Q22" s="218">
        <v>336339</v>
      </c>
      <c r="R22" s="218">
        <v>91870</v>
      </c>
      <c r="S22" s="218">
        <v>77990</v>
      </c>
      <c r="T22" s="218">
        <v>88292</v>
      </c>
      <c r="U22" s="218">
        <v>78187</v>
      </c>
      <c r="V22" s="231"/>
      <c r="W22" s="239">
        <v>341791</v>
      </c>
      <c r="X22" s="239">
        <v>95824</v>
      </c>
      <c r="Y22" s="218">
        <v>80049</v>
      </c>
      <c r="Z22" s="218">
        <v>87845</v>
      </c>
      <c r="AA22" s="218">
        <v>78073</v>
      </c>
      <c r="AB22" s="250"/>
      <c r="AC22" s="239">
        <v>434336</v>
      </c>
      <c r="AD22" s="239">
        <v>121849</v>
      </c>
      <c r="AE22" s="239">
        <v>118134</v>
      </c>
      <c r="AF22" s="239">
        <v>105014</v>
      </c>
      <c r="AG22" s="239">
        <v>89339</v>
      </c>
      <c r="AH22" s="265"/>
      <c r="AI22" s="217">
        <v>411217</v>
      </c>
      <c r="AJ22" s="29"/>
      <c r="AK22" s="29"/>
    </row>
    <row r="23" spans="1:37" x14ac:dyDescent="0.2">
      <c r="A23" s="68" t="s">
        <v>279</v>
      </c>
      <c r="B23" s="230"/>
      <c r="C23" s="216">
        <v>106327</v>
      </c>
      <c r="D23" s="57"/>
      <c r="E23" s="216">
        <v>326537</v>
      </c>
      <c r="F23" s="216">
        <v>80533</v>
      </c>
      <c r="G23" s="216">
        <v>75105</v>
      </c>
      <c r="H23" s="216">
        <v>77328</v>
      </c>
      <c r="I23" s="216">
        <v>93571</v>
      </c>
      <c r="J23" s="230"/>
      <c r="K23" s="216">
        <v>290201</v>
      </c>
      <c r="L23" s="216">
        <v>76547</v>
      </c>
      <c r="M23" s="216">
        <v>66280</v>
      </c>
      <c r="N23" s="219">
        <v>68110</v>
      </c>
      <c r="O23" s="219">
        <v>79264</v>
      </c>
      <c r="P23" s="230"/>
      <c r="Q23" s="218">
        <v>268934</v>
      </c>
      <c r="R23" s="218">
        <v>70115</v>
      </c>
      <c r="S23" s="218">
        <v>62915</v>
      </c>
      <c r="T23" s="218">
        <v>60387</v>
      </c>
      <c r="U23" s="218">
        <v>75517</v>
      </c>
      <c r="V23" s="230"/>
      <c r="W23" s="239">
        <v>244240</v>
      </c>
      <c r="X23" s="239">
        <v>59141</v>
      </c>
      <c r="Y23" s="218">
        <v>57607</v>
      </c>
      <c r="Z23" s="218">
        <v>58449</v>
      </c>
      <c r="AA23" s="218">
        <v>69043</v>
      </c>
      <c r="AB23" s="250"/>
      <c r="AC23" s="239">
        <v>224857</v>
      </c>
      <c r="AD23" s="239">
        <v>58686</v>
      </c>
      <c r="AE23" s="239">
        <v>52573</v>
      </c>
      <c r="AF23" s="239">
        <v>51842</v>
      </c>
      <c r="AG23" s="239">
        <v>61756</v>
      </c>
      <c r="AH23" s="265"/>
      <c r="AI23" s="217">
        <v>204841</v>
      </c>
      <c r="AJ23" s="29"/>
      <c r="AK23" s="29"/>
    </row>
    <row r="24" spans="1:37" s="72" customFormat="1" x14ac:dyDescent="0.2">
      <c r="A24" s="325" t="s">
        <v>280</v>
      </c>
      <c r="B24" s="213"/>
      <c r="C24" s="225">
        <v>2266910</v>
      </c>
      <c r="D24" s="326"/>
      <c r="E24" s="327">
        <v>9889955</v>
      </c>
      <c r="F24" s="327">
        <v>2593721</v>
      </c>
      <c r="G24" s="327">
        <v>2371117</v>
      </c>
      <c r="H24" s="327">
        <v>2377681</v>
      </c>
      <c r="I24" s="225">
        <v>2547436</v>
      </c>
      <c r="J24" s="326"/>
      <c r="K24" s="327">
        <v>8336810</v>
      </c>
      <c r="L24" s="327">
        <v>2299664</v>
      </c>
      <c r="M24" s="327">
        <v>1984886</v>
      </c>
      <c r="N24" s="328">
        <v>1958524</v>
      </c>
      <c r="O24" s="328">
        <v>2093736</v>
      </c>
      <c r="P24" s="326"/>
      <c r="Q24" s="328">
        <v>8650056</v>
      </c>
      <c r="R24" s="328">
        <v>2379058</v>
      </c>
      <c r="S24" s="328">
        <v>2161614</v>
      </c>
      <c r="T24" s="328">
        <v>2002060</v>
      </c>
      <c r="U24" s="328">
        <v>2107324</v>
      </c>
      <c r="V24" s="276"/>
      <c r="W24" s="329">
        <v>8109540</v>
      </c>
      <c r="X24" s="329">
        <v>2147808</v>
      </c>
      <c r="Y24" s="328">
        <v>1922721</v>
      </c>
      <c r="Z24" s="328">
        <v>2005715</v>
      </c>
      <c r="AA24" s="328">
        <v>2033296</v>
      </c>
      <c r="AB24" s="268"/>
      <c r="AC24" s="329">
        <v>9139808</v>
      </c>
      <c r="AD24" s="329">
        <v>2428428</v>
      </c>
      <c r="AE24" s="329">
        <v>2184232</v>
      </c>
      <c r="AF24" s="329">
        <v>2098956</v>
      </c>
      <c r="AG24" s="329">
        <v>2428192</v>
      </c>
      <c r="AH24" s="269"/>
      <c r="AI24" s="327">
        <v>8913299</v>
      </c>
      <c r="AJ24" s="195"/>
      <c r="AK24" s="195"/>
    </row>
    <row r="25" spans="1:37" s="31" customFormat="1" x14ac:dyDescent="0.2">
      <c r="A25" s="102"/>
      <c r="B25" s="213"/>
      <c r="C25" s="235"/>
      <c r="D25" s="41"/>
      <c r="E25" s="235"/>
      <c r="F25" s="235"/>
      <c r="G25" s="235"/>
      <c r="H25" s="235"/>
      <c r="I25" s="235"/>
      <c r="J25" s="213"/>
      <c r="K25" s="235"/>
      <c r="L25" s="235"/>
      <c r="M25" s="235"/>
      <c r="N25" s="235"/>
      <c r="O25" s="235"/>
      <c r="P25" s="213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65"/>
      <c r="AI25" s="263"/>
      <c r="AJ25" s="29"/>
      <c r="AK25" s="29"/>
    </row>
    <row r="26" spans="1:37" x14ac:dyDescent="0.2">
      <c r="A26" s="68" t="s">
        <v>281</v>
      </c>
      <c r="B26" s="230"/>
      <c r="C26" s="216">
        <v>16238</v>
      </c>
      <c r="D26" s="57"/>
      <c r="E26" s="216">
        <v>144038</v>
      </c>
      <c r="F26" s="216">
        <v>45358</v>
      </c>
      <c r="G26" s="216">
        <v>41982</v>
      </c>
      <c r="H26" s="216">
        <v>26534</v>
      </c>
      <c r="I26" s="216">
        <v>30164</v>
      </c>
      <c r="J26" s="230"/>
      <c r="K26" s="216">
        <v>99102</v>
      </c>
      <c r="L26" s="216">
        <v>52047</v>
      </c>
      <c r="M26" s="216">
        <v>15388</v>
      </c>
      <c r="N26" s="219">
        <v>9325</v>
      </c>
      <c r="O26" s="219">
        <v>22342</v>
      </c>
      <c r="P26" s="230"/>
      <c r="Q26" s="218">
        <v>115066</v>
      </c>
      <c r="R26" s="218">
        <v>14314</v>
      </c>
      <c r="S26" s="218">
        <v>17036</v>
      </c>
      <c r="T26" s="218">
        <v>55954</v>
      </c>
      <c r="U26" s="218">
        <v>27762</v>
      </c>
      <c r="V26" s="231"/>
      <c r="W26" s="239">
        <v>125087</v>
      </c>
      <c r="X26" s="239">
        <v>27194</v>
      </c>
      <c r="Y26" s="218">
        <v>18559</v>
      </c>
      <c r="Z26" s="218">
        <v>22136</v>
      </c>
      <c r="AA26" s="218">
        <v>57198</v>
      </c>
      <c r="AB26" s="250"/>
      <c r="AC26" s="239">
        <v>108159</v>
      </c>
      <c r="AD26" s="239">
        <v>37107</v>
      </c>
      <c r="AE26" s="239">
        <v>14746</v>
      </c>
      <c r="AF26" s="239">
        <v>26202</v>
      </c>
      <c r="AG26" s="239">
        <v>30104</v>
      </c>
      <c r="AH26" s="265"/>
      <c r="AI26" s="217">
        <v>228768</v>
      </c>
      <c r="AJ26" s="29"/>
      <c r="AK26" s="29"/>
    </row>
    <row r="27" spans="1:37" x14ac:dyDescent="0.2">
      <c r="A27" s="68" t="s">
        <v>282</v>
      </c>
      <c r="B27" s="230"/>
      <c r="C27" s="216">
        <v>72652</v>
      </c>
      <c r="D27" s="57"/>
      <c r="E27" s="216">
        <v>261625</v>
      </c>
      <c r="F27" s="216">
        <v>173181</v>
      </c>
      <c r="G27" s="216">
        <v>20585</v>
      </c>
      <c r="H27" s="216">
        <v>37436</v>
      </c>
      <c r="I27" s="216">
        <v>30423</v>
      </c>
      <c r="J27" s="230"/>
      <c r="K27" s="216">
        <v>262040</v>
      </c>
      <c r="L27" s="216">
        <v>151698</v>
      </c>
      <c r="M27" s="216">
        <v>43214</v>
      </c>
      <c r="N27" s="219">
        <v>29893</v>
      </c>
      <c r="O27" s="219">
        <v>37235</v>
      </c>
      <c r="P27" s="230"/>
      <c r="Q27" s="218">
        <v>97754</v>
      </c>
      <c r="R27" s="218">
        <v>29466</v>
      </c>
      <c r="S27" s="218">
        <v>18380</v>
      </c>
      <c r="T27" s="218">
        <v>24955</v>
      </c>
      <c r="U27" s="218">
        <v>24953</v>
      </c>
      <c r="V27" s="230"/>
      <c r="W27" s="239">
        <v>248954</v>
      </c>
      <c r="X27" s="239">
        <v>150127</v>
      </c>
      <c r="Y27" s="218">
        <v>17779</v>
      </c>
      <c r="Z27" s="218">
        <v>34216</v>
      </c>
      <c r="AA27" s="218">
        <v>46832</v>
      </c>
      <c r="AB27" s="250"/>
      <c r="AC27" s="239">
        <v>220866</v>
      </c>
      <c r="AD27" s="239">
        <v>144908</v>
      </c>
      <c r="AE27" s="239">
        <v>12238</v>
      </c>
      <c r="AF27" s="239">
        <v>41713</v>
      </c>
      <c r="AG27" s="239">
        <v>22007</v>
      </c>
      <c r="AH27" s="265"/>
      <c r="AI27" s="217">
        <v>158736</v>
      </c>
      <c r="AJ27" s="29"/>
      <c r="AK27" s="29"/>
    </row>
    <row r="28" spans="1:37" s="39" customFormat="1" x14ac:dyDescent="0.2">
      <c r="A28" s="68" t="s">
        <v>283</v>
      </c>
      <c r="B28" s="230"/>
      <c r="C28" s="216">
        <v>-3787</v>
      </c>
      <c r="D28" s="57"/>
      <c r="E28" s="216">
        <v>-30662</v>
      </c>
      <c r="F28" s="216">
        <v>-11210</v>
      </c>
      <c r="G28" s="216">
        <v>-8869</v>
      </c>
      <c r="H28" s="216">
        <v>-10164</v>
      </c>
      <c r="I28" s="216">
        <v>-419</v>
      </c>
      <c r="J28" s="230"/>
      <c r="K28" s="216">
        <v>-9148</v>
      </c>
      <c r="L28" s="216">
        <v>-6239</v>
      </c>
      <c r="M28" s="216">
        <v>-2590</v>
      </c>
      <c r="N28" s="219">
        <v>10146</v>
      </c>
      <c r="O28" s="219">
        <v>-10465</v>
      </c>
      <c r="P28" s="230"/>
      <c r="Q28" s="218">
        <v>-5620</v>
      </c>
      <c r="R28" s="218">
        <v>-5042</v>
      </c>
      <c r="S28" s="218">
        <v>-577</v>
      </c>
      <c r="T28" s="218">
        <v>-387</v>
      </c>
      <c r="U28" s="218">
        <v>386</v>
      </c>
      <c r="V28" s="235"/>
      <c r="W28" s="239">
        <v>109</v>
      </c>
      <c r="X28" s="239">
        <v>5009</v>
      </c>
      <c r="Y28" s="218">
        <v>-1673</v>
      </c>
      <c r="Z28" s="218">
        <v>-1051</v>
      </c>
      <c r="AA28" s="218">
        <v>-2176</v>
      </c>
      <c r="AB28" s="250"/>
      <c r="AC28" s="239">
        <v>-8549</v>
      </c>
      <c r="AD28" s="239">
        <v>-6697</v>
      </c>
      <c r="AE28" s="239">
        <v>-2474</v>
      </c>
      <c r="AF28" s="239">
        <v>-2005</v>
      </c>
      <c r="AG28" s="239">
        <v>2627</v>
      </c>
      <c r="AH28" s="265"/>
      <c r="AI28" s="217">
        <v>-12878</v>
      </c>
      <c r="AJ28" s="29"/>
      <c r="AK28" s="29"/>
    </row>
    <row r="29" spans="1:37" x14ac:dyDescent="0.2">
      <c r="A29" s="332" t="s">
        <v>139</v>
      </c>
      <c r="B29" s="276"/>
      <c r="C29" s="279">
        <v>0</v>
      </c>
      <c r="D29" s="108"/>
      <c r="E29" s="314">
        <v>98160</v>
      </c>
      <c r="F29" s="314">
        <v>48808</v>
      </c>
      <c r="G29" s="314">
        <v>-7352</v>
      </c>
      <c r="H29" s="314">
        <v>42000</v>
      </c>
      <c r="I29" s="279">
        <v>0</v>
      </c>
      <c r="J29" s="275"/>
      <c r="K29" s="314">
        <v>1501621</v>
      </c>
      <c r="L29" s="314">
        <v>1501621</v>
      </c>
      <c r="M29" s="314">
        <v>0</v>
      </c>
      <c r="N29" s="304">
        <v>0</v>
      </c>
      <c r="O29" s="304">
        <v>0</v>
      </c>
      <c r="P29" s="275"/>
      <c r="Q29" s="240">
        <v>30556</v>
      </c>
      <c r="R29" s="240">
        <v>30556</v>
      </c>
      <c r="S29" s="240">
        <v>0</v>
      </c>
      <c r="T29" s="240">
        <v>0</v>
      </c>
      <c r="U29" s="253">
        <v>0</v>
      </c>
      <c r="V29" s="230"/>
      <c r="W29" s="239">
        <v>11363</v>
      </c>
      <c r="X29" s="239">
        <v>11363</v>
      </c>
      <c r="Y29" s="240">
        <v>0</v>
      </c>
      <c r="Z29" s="240">
        <v>0</v>
      </c>
      <c r="AA29" s="240">
        <v>0</v>
      </c>
      <c r="AB29" s="250"/>
      <c r="AC29" s="238">
        <v>5397</v>
      </c>
      <c r="AD29" s="239">
        <v>5291</v>
      </c>
      <c r="AE29" s="239">
        <v>0</v>
      </c>
      <c r="AF29" s="239">
        <v>0</v>
      </c>
      <c r="AG29" s="239">
        <v>106</v>
      </c>
      <c r="AH29" s="265"/>
      <c r="AI29" s="217">
        <v>6406</v>
      </c>
      <c r="AJ29" s="29"/>
      <c r="AK29" s="29"/>
    </row>
    <row r="30" spans="1:37" x14ac:dyDescent="0.2">
      <c r="A30" s="67" t="s">
        <v>284</v>
      </c>
      <c r="B30" s="213"/>
      <c r="C30" s="225">
        <v>382579</v>
      </c>
      <c r="D30" s="41"/>
      <c r="E30" s="225">
        <v>1119314</v>
      </c>
      <c r="F30" s="225">
        <v>170172</v>
      </c>
      <c r="G30" s="225">
        <v>338571</v>
      </c>
      <c r="H30" s="225">
        <v>221934</v>
      </c>
      <c r="I30" s="225">
        <v>388637</v>
      </c>
      <c r="J30" s="213"/>
      <c r="K30" s="225">
        <v>-162125</v>
      </c>
      <c r="L30" s="225">
        <v>-1209096</v>
      </c>
      <c r="M30" s="225">
        <v>522764</v>
      </c>
      <c r="N30" s="224">
        <v>196887</v>
      </c>
      <c r="O30" s="224">
        <v>327320</v>
      </c>
      <c r="P30" s="213"/>
      <c r="Q30" s="224">
        <v>1186475</v>
      </c>
      <c r="R30" s="224">
        <v>198415</v>
      </c>
      <c r="S30" s="224">
        <v>223442</v>
      </c>
      <c r="T30" s="224">
        <v>495004</v>
      </c>
      <c r="U30" s="224">
        <v>269614</v>
      </c>
      <c r="V30" s="230"/>
      <c r="W30" s="247">
        <v>905859</v>
      </c>
      <c r="X30" s="247">
        <v>86182</v>
      </c>
      <c r="Y30" s="224">
        <v>268004</v>
      </c>
      <c r="Z30" s="224">
        <v>196445</v>
      </c>
      <c r="AA30" s="224">
        <v>355228</v>
      </c>
      <c r="AB30" s="250"/>
      <c r="AC30" s="247">
        <v>824889</v>
      </c>
      <c r="AD30" s="247">
        <v>116043</v>
      </c>
      <c r="AE30" s="247">
        <v>221094</v>
      </c>
      <c r="AF30" s="247">
        <v>259546</v>
      </c>
      <c r="AG30" s="247">
        <v>228206</v>
      </c>
      <c r="AH30" s="265"/>
      <c r="AI30" s="225">
        <v>845961</v>
      </c>
      <c r="AJ30" s="29"/>
      <c r="AK30" s="29"/>
    </row>
    <row r="31" spans="1:37" x14ac:dyDescent="0.2">
      <c r="A31" s="39"/>
      <c r="B31" s="230"/>
      <c r="C31" s="231"/>
      <c r="D31" s="57"/>
      <c r="E31" s="231"/>
      <c r="F31" s="231"/>
      <c r="G31" s="231"/>
      <c r="H31" s="231"/>
      <c r="I31" s="231"/>
      <c r="J31" s="230"/>
      <c r="K31" s="231"/>
      <c r="L31" s="231"/>
      <c r="M31" s="231"/>
      <c r="N31" s="231"/>
      <c r="O31" s="231"/>
      <c r="P31" s="230"/>
      <c r="Q31" s="212"/>
      <c r="R31" s="212"/>
      <c r="S31" s="212"/>
      <c r="T31" s="212"/>
      <c r="U31" s="212"/>
      <c r="V31" s="212"/>
      <c r="W31" s="251"/>
      <c r="X31" s="251"/>
      <c r="Y31" s="212"/>
      <c r="Z31" s="212"/>
      <c r="AA31" s="212"/>
      <c r="AB31" s="250"/>
      <c r="AC31" s="251"/>
      <c r="AD31" s="251"/>
      <c r="AE31" s="251"/>
      <c r="AF31" s="251"/>
      <c r="AG31" s="251"/>
      <c r="AH31" s="265"/>
      <c r="AI31" s="212"/>
      <c r="AJ31" s="29"/>
      <c r="AK31" s="29"/>
    </row>
    <row r="32" spans="1:37" x14ac:dyDescent="0.2">
      <c r="A32" s="68" t="s">
        <v>285</v>
      </c>
      <c r="B32" s="230"/>
      <c r="C32" s="216">
        <v>45957</v>
      </c>
      <c r="D32" s="57"/>
      <c r="E32" s="216">
        <v>127010</v>
      </c>
      <c r="F32" s="216">
        <v>27416</v>
      </c>
      <c r="G32" s="216">
        <v>34426</v>
      </c>
      <c r="H32" s="216">
        <v>29432</v>
      </c>
      <c r="I32" s="216">
        <v>35736</v>
      </c>
      <c r="J32" s="230"/>
      <c r="K32" s="216">
        <v>81751</v>
      </c>
      <c r="L32" s="216">
        <v>36276</v>
      </c>
      <c r="M32" s="216">
        <v>14884</v>
      </c>
      <c r="N32" s="219">
        <v>13949</v>
      </c>
      <c r="O32" s="219">
        <v>16642</v>
      </c>
      <c r="P32" s="230"/>
      <c r="Q32" s="218">
        <v>125483</v>
      </c>
      <c r="R32" s="218">
        <v>78634</v>
      </c>
      <c r="S32" s="218">
        <v>10741</v>
      </c>
      <c r="T32" s="218">
        <v>18690</v>
      </c>
      <c r="U32" s="218">
        <v>17418</v>
      </c>
      <c r="V32" s="231"/>
      <c r="W32" s="239">
        <v>44821</v>
      </c>
      <c r="X32" s="239">
        <v>22275</v>
      </c>
      <c r="Y32" s="218">
        <v>2939</v>
      </c>
      <c r="Z32" s="218">
        <v>12266</v>
      </c>
      <c r="AA32" s="218">
        <v>7341</v>
      </c>
      <c r="AB32" s="250"/>
      <c r="AC32" s="239">
        <v>84133</v>
      </c>
      <c r="AD32" s="239">
        <v>35411</v>
      </c>
      <c r="AE32" s="239">
        <v>10600</v>
      </c>
      <c r="AF32" s="239">
        <v>27958</v>
      </c>
      <c r="AG32" s="239">
        <v>10164</v>
      </c>
      <c r="AH32" s="265"/>
      <c r="AI32" s="217">
        <v>46887</v>
      </c>
      <c r="AJ32" s="29"/>
      <c r="AK32" s="29"/>
    </row>
    <row r="33" spans="1:37" x14ac:dyDescent="0.2">
      <c r="A33" s="68" t="s">
        <v>110</v>
      </c>
      <c r="B33" s="230"/>
      <c r="C33" s="216">
        <v>66183</v>
      </c>
      <c r="D33" s="57"/>
      <c r="E33" s="216">
        <v>76350</v>
      </c>
      <c r="F33" s="216">
        <v>28461</v>
      </c>
      <c r="G33" s="216">
        <v>5607</v>
      </c>
      <c r="H33" s="216">
        <v>28218</v>
      </c>
      <c r="I33" s="216">
        <v>14064</v>
      </c>
      <c r="J33" s="230"/>
      <c r="K33" s="216">
        <v>84497</v>
      </c>
      <c r="L33" s="216">
        <v>41595</v>
      </c>
      <c r="M33" s="216">
        <v>15503</v>
      </c>
      <c r="N33" s="219">
        <v>8825</v>
      </c>
      <c r="O33" s="219">
        <v>18574</v>
      </c>
      <c r="P33" s="230"/>
      <c r="Q33" s="218">
        <v>81178</v>
      </c>
      <c r="R33" s="218">
        <v>10802</v>
      </c>
      <c r="S33" s="218">
        <v>29402</v>
      </c>
      <c r="T33" s="218">
        <v>21972</v>
      </c>
      <c r="U33" s="218">
        <v>19002</v>
      </c>
      <c r="V33" s="231"/>
      <c r="W33" s="239">
        <v>88144</v>
      </c>
      <c r="X33" s="239">
        <v>33797</v>
      </c>
      <c r="Y33" s="218">
        <v>17882</v>
      </c>
      <c r="Z33" s="218">
        <v>14220</v>
      </c>
      <c r="AA33" s="218">
        <v>22245</v>
      </c>
      <c r="AB33" s="250"/>
      <c r="AC33" s="239">
        <v>148646</v>
      </c>
      <c r="AD33" s="239">
        <v>37440</v>
      </c>
      <c r="AE33" s="239">
        <v>38273</v>
      </c>
      <c r="AF33" s="239">
        <v>27476</v>
      </c>
      <c r="AG33" s="239">
        <v>45457</v>
      </c>
      <c r="AH33" s="265"/>
      <c r="AI33" s="217">
        <v>184070</v>
      </c>
      <c r="AJ33" s="29"/>
      <c r="AK33" s="29"/>
    </row>
    <row r="34" spans="1:37" x14ac:dyDescent="0.2">
      <c r="A34" s="81" t="s">
        <v>286</v>
      </c>
      <c r="B34" s="230"/>
      <c r="C34" s="216">
        <v>0</v>
      </c>
      <c r="D34" s="57"/>
      <c r="E34" s="216">
        <v>0</v>
      </c>
      <c r="F34" s="216">
        <v>0</v>
      </c>
      <c r="G34" s="216">
        <v>0</v>
      </c>
      <c r="H34" s="216">
        <v>0</v>
      </c>
      <c r="I34" s="216">
        <v>0</v>
      </c>
      <c r="J34" s="230"/>
      <c r="K34" s="216">
        <v>251432</v>
      </c>
      <c r="L34" s="216">
        <v>251432</v>
      </c>
      <c r="M34" s="216">
        <v>0</v>
      </c>
      <c r="N34" s="219">
        <v>0</v>
      </c>
      <c r="O34" s="219">
        <v>0</v>
      </c>
      <c r="P34" s="230"/>
      <c r="Q34" s="239">
        <v>3131</v>
      </c>
      <c r="R34" s="239">
        <v>3131</v>
      </c>
      <c r="S34" s="239">
        <v>0</v>
      </c>
      <c r="T34" s="239">
        <v>0</v>
      </c>
      <c r="U34" s="238">
        <v>0</v>
      </c>
      <c r="V34" s="212"/>
      <c r="W34" s="238">
        <v>0</v>
      </c>
      <c r="X34" s="238">
        <v>0</v>
      </c>
      <c r="Y34" s="239">
        <v>0</v>
      </c>
      <c r="Z34" s="239">
        <v>0</v>
      </c>
      <c r="AA34" s="239">
        <v>0</v>
      </c>
      <c r="AB34" s="250"/>
      <c r="AC34" s="238">
        <v>-5921</v>
      </c>
      <c r="AD34" s="238">
        <v>-5921</v>
      </c>
      <c r="AE34" s="238">
        <v>0</v>
      </c>
      <c r="AF34" s="238">
        <v>0</v>
      </c>
      <c r="AG34" s="238">
        <v>0</v>
      </c>
      <c r="AH34" s="265"/>
      <c r="AI34" s="239">
        <v>0</v>
      </c>
      <c r="AJ34" s="29"/>
      <c r="AK34" s="29"/>
    </row>
    <row r="35" spans="1:37" x14ac:dyDescent="0.2">
      <c r="A35" s="68" t="s">
        <v>287</v>
      </c>
      <c r="B35" s="230"/>
      <c r="C35" s="216">
        <v>0</v>
      </c>
      <c r="D35" s="57"/>
      <c r="E35" s="216">
        <v>148</v>
      </c>
      <c r="F35" s="216">
        <v>0</v>
      </c>
      <c r="G35" s="216">
        <v>0</v>
      </c>
      <c r="H35" s="216">
        <v>148</v>
      </c>
      <c r="I35" s="216">
        <v>0</v>
      </c>
      <c r="J35" s="230"/>
      <c r="K35" s="216">
        <v>1833</v>
      </c>
      <c r="L35" s="216">
        <v>0</v>
      </c>
      <c r="M35" s="216">
        <v>0</v>
      </c>
      <c r="N35" s="219">
        <v>1833</v>
      </c>
      <c r="O35" s="219">
        <v>0</v>
      </c>
      <c r="P35" s="230"/>
      <c r="Q35" s="240">
        <v>3355</v>
      </c>
      <c r="R35" s="240">
        <v>0</v>
      </c>
      <c r="S35" s="240">
        <v>0</v>
      </c>
      <c r="T35" s="240">
        <v>3355</v>
      </c>
      <c r="U35" s="253">
        <v>0</v>
      </c>
      <c r="V35" s="231"/>
      <c r="W35" s="238">
        <v>4552</v>
      </c>
      <c r="X35" s="238">
        <v>0</v>
      </c>
      <c r="Y35" s="240">
        <v>0</v>
      </c>
      <c r="Z35" s="240">
        <v>4552</v>
      </c>
      <c r="AA35" s="240">
        <v>0</v>
      </c>
      <c r="AB35" s="250"/>
      <c r="AC35" s="238">
        <v>2724</v>
      </c>
      <c r="AD35" s="239">
        <v>0</v>
      </c>
      <c r="AE35" s="239">
        <v>0</v>
      </c>
      <c r="AF35" s="239">
        <v>2724</v>
      </c>
      <c r="AG35" s="239">
        <v>0</v>
      </c>
      <c r="AH35" s="265"/>
      <c r="AI35" s="217">
        <v>1438</v>
      </c>
      <c r="AJ35" s="29"/>
      <c r="AK35" s="29"/>
    </row>
    <row r="36" spans="1:37" s="72" customFormat="1" ht="24" x14ac:dyDescent="0.2">
      <c r="A36" s="333" t="s">
        <v>111</v>
      </c>
      <c r="B36" s="276"/>
      <c r="C36" s="279">
        <v>0</v>
      </c>
      <c r="D36" s="109"/>
      <c r="E36" s="279">
        <v>0</v>
      </c>
      <c r="F36" s="279">
        <v>0</v>
      </c>
      <c r="G36" s="279">
        <v>0</v>
      </c>
      <c r="H36" s="279">
        <v>0</v>
      </c>
      <c r="I36" s="279">
        <v>0</v>
      </c>
      <c r="J36" s="276"/>
      <c r="K36" s="279">
        <v>0</v>
      </c>
      <c r="L36" s="279">
        <v>0</v>
      </c>
      <c r="M36" s="279">
        <v>0</v>
      </c>
      <c r="N36" s="222">
        <v>0</v>
      </c>
      <c r="O36" s="222">
        <v>0</v>
      </c>
      <c r="P36" s="276"/>
      <c r="Q36" s="241">
        <v>708</v>
      </c>
      <c r="R36" s="241">
        <v>-182</v>
      </c>
      <c r="S36" s="241">
        <v>170</v>
      </c>
      <c r="T36" s="241">
        <v>121</v>
      </c>
      <c r="U36" s="277">
        <v>599</v>
      </c>
      <c r="V36" s="276"/>
      <c r="W36" s="252">
        <v>331</v>
      </c>
      <c r="X36" s="252">
        <v>-2</v>
      </c>
      <c r="Y36" s="241">
        <v>40</v>
      </c>
      <c r="Z36" s="241">
        <v>-512</v>
      </c>
      <c r="AA36" s="241">
        <v>805</v>
      </c>
      <c r="AB36" s="268"/>
      <c r="AC36" s="252">
        <v>304</v>
      </c>
      <c r="AD36" s="252">
        <v>109</v>
      </c>
      <c r="AE36" s="252">
        <v>456</v>
      </c>
      <c r="AF36" s="252">
        <v>267</v>
      </c>
      <c r="AG36" s="252">
        <v>-528</v>
      </c>
      <c r="AH36" s="269"/>
      <c r="AI36" s="221">
        <v>4529</v>
      </c>
      <c r="AJ36" s="29"/>
      <c r="AK36" s="29"/>
    </row>
    <row r="37" spans="1:37" x14ac:dyDescent="0.2">
      <c r="A37" s="110" t="s">
        <v>288</v>
      </c>
      <c r="B37" s="278"/>
      <c r="C37" s="315">
        <v>402805</v>
      </c>
      <c r="D37" s="111"/>
      <c r="E37" s="315">
        <v>1068802</v>
      </c>
      <c r="F37" s="315">
        <v>171217</v>
      </c>
      <c r="G37" s="315">
        <v>309752</v>
      </c>
      <c r="H37" s="315">
        <v>220868</v>
      </c>
      <c r="I37" s="315">
        <v>366965</v>
      </c>
      <c r="J37" s="278"/>
      <c r="K37" s="315">
        <v>-408978</v>
      </c>
      <c r="L37" s="315">
        <v>-1455209</v>
      </c>
      <c r="M37" s="315">
        <v>523383</v>
      </c>
      <c r="N37" s="237">
        <v>193596</v>
      </c>
      <c r="O37" s="237">
        <v>329252</v>
      </c>
      <c r="P37" s="278"/>
      <c r="Q37" s="237">
        <v>1143102</v>
      </c>
      <c r="R37" s="237">
        <v>127270</v>
      </c>
      <c r="S37" s="237">
        <v>242273</v>
      </c>
      <c r="T37" s="237">
        <v>501762</v>
      </c>
      <c r="U37" s="237">
        <v>271797</v>
      </c>
      <c r="V37" s="212"/>
      <c r="W37" s="247">
        <v>954065</v>
      </c>
      <c r="X37" s="247">
        <v>97702</v>
      </c>
      <c r="Y37" s="237">
        <v>282987</v>
      </c>
      <c r="Z37" s="237">
        <v>202439</v>
      </c>
      <c r="AA37" s="237">
        <v>370937</v>
      </c>
      <c r="AB37" s="250"/>
      <c r="AC37" s="247">
        <v>886509</v>
      </c>
      <c r="AD37" s="247">
        <v>112260</v>
      </c>
      <c r="AE37" s="247">
        <v>249223</v>
      </c>
      <c r="AF37" s="247">
        <v>262055</v>
      </c>
      <c r="AG37" s="247">
        <v>262971</v>
      </c>
      <c r="AH37" s="265"/>
      <c r="AI37" s="225">
        <v>989111</v>
      </c>
      <c r="AJ37" s="29"/>
      <c r="AK37" s="29"/>
    </row>
    <row r="38" spans="1:37" x14ac:dyDescent="0.2">
      <c r="A38" s="39"/>
      <c r="B38" s="230"/>
      <c r="C38" s="231"/>
      <c r="D38" s="57"/>
      <c r="E38" s="231"/>
      <c r="F38" s="231"/>
      <c r="G38" s="231"/>
      <c r="H38" s="231"/>
      <c r="I38" s="231"/>
      <c r="J38" s="230"/>
      <c r="K38" s="231"/>
      <c r="L38" s="231"/>
      <c r="M38" s="231"/>
      <c r="N38" s="231"/>
      <c r="O38" s="231"/>
      <c r="P38" s="230"/>
      <c r="Q38" s="212"/>
      <c r="R38" s="212"/>
      <c r="S38" s="212"/>
      <c r="T38" s="212"/>
      <c r="U38" s="212"/>
      <c r="V38" s="212"/>
      <c r="W38" s="251"/>
      <c r="X38" s="251"/>
      <c r="Y38" s="212"/>
      <c r="Z38" s="212"/>
      <c r="AA38" s="212"/>
      <c r="AB38" s="250"/>
      <c r="AC38" s="251"/>
      <c r="AD38" s="251"/>
      <c r="AE38" s="251"/>
      <c r="AF38" s="251"/>
      <c r="AG38" s="251"/>
      <c r="AH38" s="265"/>
      <c r="AI38" s="212"/>
      <c r="AJ38" s="29"/>
      <c r="AK38" s="29"/>
    </row>
    <row r="39" spans="1:37" x14ac:dyDescent="0.2">
      <c r="A39" s="68" t="s">
        <v>289</v>
      </c>
      <c r="B39" s="230"/>
      <c r="C39" s="216">
        <v>81615</v>
      </c>
      <c r="D39" s="57"/>
      <c r="E39" s="216">
        <v>219889</v>
      </c>
      <c r="F39" s="216">
        <v>42959</v>
      </c>
      <c r="G39" s="216">
        <v>60323</v>
      </c>
      <c r="H39" s="216">
        <v>40047</v>
      </c>
      <c r="I39" s="216">
        <v>76560</v>
      </c>
      <c r="J39" s="230"/>
      <c r="K39" s="216">
        <v>-10100</v>
      </c>
      <c r="L39" s="216">
        <v>-218493</v>
      </c>
      <c r="M39" s="216">
        <v>103815</v>
      </c>
      <c r="N39" s="219">
        <v>40661</v>
      </c>
      <c r="O39" s="219">
        <v>63917</v>
      </c>
      <c r="P39" s="230"/>
      <c r="Q39" s="218">
        <v>233980</v>
      </c>
      <c r="R39" s="218">
        <v>51636</v>
      </c>
      <c r="S39" s="218">
        <v>38337</v>
      </c>
      <c r="T39" s="218">
        <v>83869</v>
      </c>
      <c r="U39" s="218">
        <v>60138</v>
      </c>
      <c r="V39" s="215"/>
      <c r="W39" s="239">
        <v>231545</v>
      </c>
      <c r="X39" s="239">
        <v>36863</v>
      </c>
      <c r="Y39" s="218">
        <v>76139</v>
      </c>
      <c r="Z39" s="218">
        <v>44474</v>
      </c>
      <c r="AA39" s="218">
        <v>74093</v>
      </c>
      <c r="AB39" s="250"/>
      <c r="AC39" s="239">
        <v>192443</v>
      </c>
      <c r="AD39" s="239">
        <v>27909</v>
      </c>
      <c r="AE39" s="239">
        <v>61493</v>
      </c>
      <c r="AF39" s="239">
        <v>43370</v>
      </c>
      <c r="AG39" s="239">
        <v>59671</v>
      </c>
      <c r="AH39" s="265"/>
      <c r="AI39" s="217">
        <v>195183</v>
      </c>
      <c r="AJ39" s="29"/>
      <c r="AK39" s="29"/>
    </row>
    <row r="40" spans="1:37" x14ac:dyDescent="0.2">
      <c r="A40" s="110" t="s">
        <v>290</v>
      </c>
      <c r="B40" s="278"/>
      <c r="C40" s="315">
        <v>321190</v>
      </c>
      <c r="D40" s="111"/>
      <c r="E40" s="315">
        <v>848913</v>
      </c>
      <c r="F40" s="315">
        <v>128258</v>
      </c>
      <c r="G40" s="315">
        <v>249429</v>
      </c>
      <c r="H40" s="315">
        <v>180821</v>
      </c>
      <c r="I40" s="315">
        <v>290405</v>
      </c>
      <c r="J40" s="278"/>
      <c r="K40" s="315">
        <v>-398878</v>
      </c>
      <c r="L40" s="315">
        <v>-1236716</v>
      </c>
      <c r="M40" s="315">
        <v>419568</v>
      </c>
      <c r="N40" s="237">
        <v>152935</v>
      </c>
      <c r="O40" s="237">
        <v>265335</v>
      </c>
      <c r="P40" s="278"/>
      <c r="Q40" s="237">
        <v>909122</v>
      </c>
      <c r="R40" s="237">
        <v>75634</v>
      </c>
      <c r="S40" s="237">
        <v>203936</v>
      </c>
      <c r="T40" s="237">
        <v>417893</v>
      </c>
      <c r="U40" s="237">
        <v>211659</v>
      </c>
      <c r="V40" s="212"/>
      <c r="W40" s="247">
        <v>722520</v>
      </c>
      <c r="X40" s="247">
        <v>60863</v>
      </c>
      <c r="Y40" s="237">
        <v>206848</v>
      </c>
      <c r="Z40" s="237">
        <v>157965</v>
      </c>
      <c r="AA40" s="237">
        <v>296844</v>
      </c>
      <c r="AB40" s="250"/>
      <c r="AC40" s="247">
        <v>694066</v>
      </c>
      <c r="AD40" s="247">
        <v>84351</v>
      </c>
      <c r="AE40" s="247">
        <v>187730</v>
      </c>
      <c r="AF40" s="247">
        <v>218685</v>
      </c>
      <c r="AG40" s="247">
        <v>203300</v>
      </c>
      <c r="AH40" s="265"/>
      <c r="AI40" s="225">
        <v>793928</v>
      </c>
      <c r="AJ40" s="29"/>
      <c r="AK40" s="29"/>
    </row>
    <row r="41" spans="1:37" x14ac:dyDescent="0.2">
      <c r="A41" s="39"/>
      <c r="B41" s="230"/>
      <c r="C41" s="231"/>
      <c r="D41" s="57"/>
      <c r="E41" s="231"/>
      <c r="F41" s="231"/>
      <c r="G41" s="231"/>
      <c r="H41" s="231"/>
      <c r="I41" s="231"/>
      <c r="J41" s="230"/>
      <c r="K41" s="231"/>
      <c r="L41" s="231"/>
      <c r="M41" s="231"/>
      <c r="N41" s="231"/>
      <c r="O41" s="231"/>
      <c r="P41" s="230"/>
      <c r="Q41" s="212"/>
      <c r="R41" s="212"/>
      <c r="S41" s="212"/>
      <c r="T41" s="212"/>
      <c r="U41" s="212"/>
      <c r="V41" s="212"/>
      <c r="W41" s="251"/>
      <c r="X41" s="251"/>
      <c r="Y41" s="212"/>
      <c r="Z41" s="212"/>
      <c r="AA41" s="212"/>
      <c r="AB41" s="250"/>
      <c r="AC41" s="251"/>
      <c r="AD41" s="251"/>
      <c r="AE41" s="251"/>
      <c r="AF41" s="251"/>
      <c r="AG41" s="251"/>
      <c r="AH41" s="265"/>
      <c r="AI41" s="212"/>
      <c r="AJ41" s="29"/>
      <c r="AK41" s="29"/>
    </row>
    <row r="42" spans="1:37" x14ac:dyDescent="0.2">
      <c r="A42" s="112" t="s">
        <v>66</v>
      </c>
      <c r="B42" s="213"/>
      <c r="C42" s="228">
        <v>666426</v>
      </c>
      <c r="D42" s="41"/>
      <c r="E42" s="228">
        <v>2327824</v>
      </c>
      <c r="F42" s="228">
        <v>499245</v>
      </c>
      <c r="G42" s="228">
        <v>622057</v>
      </c>
      <c r="H42" s="228">
        <v>538177</v>
      </c>
      <c r="I42" s="228">
        <v>668345</v>
      </c>
      <c r="J42" s="213"/>
      <c r="K42" s="228">
        <v>2129871</v>
      </c>
      <c r="L42" s="228">
        <v>524629</v>
      </c>
      <c r="M42" s="228">
        <v>711101</v>
      </c>
      <c r="N42" s="226">
        <v>385085</v>
      </c>
      <c r="O42" s="226">
        <v>509056</v>
      </c>
      <c r="P42" s="213"/>
      <c r="Q42" s="227">
        <v>1945439</v>
      </c>
      <c r="R42" s="227">
        <v>433182</v>
      </c>
      <c r="S42" s="227">
        <v>403059</v>
      </c>
      <c r="T42" s="227">
        <v>644850</v>
      </c>
      <c r="U42" s="227">
        <v>464348</v>
      </c>
      <c r="V42" s="215"/>
      <c r="W42" s="254">
        <v>1667618</v>
      </c>
      <c r="X42" s="254">
        <v>273519</v>
      </c>
      <c r="Y42" s="227">
        <v>456506</v>
      </c>
      <c r="Z42" s="227">
        <v>387698</v>
      </c>
      <c r="AA42" s="227">
        <v>549895</v>
      </c>
      <c r="AB42" s="250"/>
      <c r="AC42" s="254">
        <v>1574626</v>
      </c>
      <c r="AD42" s="254">
        <v>305762</v>
      </c>
      <c r="AE42" s="254">
        <v>405185</v>
      </c>
      <c r="AF42" s="254">
        <v>443371</v>
      </c>
      <c r="AG42" s="254">
        <v>420308</v>
      </c>
      <c r="AH42" s="265"/>
      <c r="AI42" s="227">
        <v>1528774</v>
      </c>
      <c r="AJ42" s="29"/>
      <c r="AK42" s="29"/>
    </row>
    <row r="43" spans="1:37" s="149" customFormat="1" ht="15" customHeight="1" x14ac:dyDescent="0.2">
      <c r="A43" s="272"/>
      <c r="B43" s="210"/>
      <c r="C43" s="312"/>
      <c r="D43" s="210"/>
      <c r="E43" s="312"/>
      <c r="F43" s="312"/>
      <c r="G43" s="312"/>
      <c r="H43" s="312"/>
      <c r="I43" s="312"/>
      <c r="J43" s="210"/>
      <c r="K43" s="312"/>
      <c r="L43" s="312"/>
      <c r="M43" s="312"/>
      <c r="N43" s="210"/>
      <c r="O43" s="210"/>
      <c r="P43" s="210"/>
      <c r="Q43" s="236"/>
      <c r="R43" s="236"/>
      <c r="S43" s="236"/>
      <c r="T43" s="236"/>
      <c r="U43" s="242"/>
      <c r="V43" s="208"/>
      <c r="W43" s="251"/>
      <c r="X43" s="244"/>
      <c r="Y43" s="236"/>
      <c r="Z43" s="236"/>
      <c r="AA43" s="236"/>
      <c r="AB43" s="243"/>
      <c r="AC43" s="251"/>
      <c r="AD43" s="244"/>
      <c r="AE43" s="244"/>
      <c r="AF43" s="244"/>
      <c r="AG43" s="244"/>
      <c r="AH43" s="244"/>
      <c r="AI43" s="242"/>
      <c r="AJ43" s="150"/>
      <c r="AK43" s="150"/>
    </row>
    <row r="44" spans="1:37" s="149" customFormat="1" x14ac:dyDescent="0.2">
      <c r="A44" s="102"/>
      <c r="B44" s="210"/>
      <c r="C44" s="312"/>
      <c r="D44" s="151"/>
      <c r="E44" s="312"/>
      <c r="F44" s="312"/>
      <c r="G44" s="170"/>
      <c r="H44" s="170"/>
      <c r="I44" s="170"/>
      <c r="J44" s="151"/>
      <c r="K44" s="170"/>
      <c r="L44" s="170"/>
      <c r="M44" s="170"/>
      <c r="N44" s="151"/>
      <c r="O44" s="151"/>
      <c r="P44" s="151"/>
      <c r="Q44" s="155"/>
      <c r="R44" s="155"/>
      <c r="S44" s="155"/>
      <c r="T44" s="155"/>
      <c r="U44" s="156"/>
      <c r="W44" s="159"/>
      <c r="X44" s="158"/>
      <c r="Y44" s="155"/>
      <c r="Z44" s="155"/>
      <c r="AA44" s="155"/>
      <c r="AB44" s="157"/>
      <c r="AC44" s="159"/>
      <c r="AD44" s="158"/>
      <c r="AE44" s="158"/>
      <c r="AF44" s="158"/>
      <c r="AG44" s="158"/>
      <c r="AH44" s="158"/>
      <c r="AI44" s="156"/>
      <c r="AJ44" s="150"/>
    </row>
    <row r="45" spans="1:37" s="149" customFormat="1" ht="12.75" x14ac:dyDescent="0.2">
      <c r="A45" s="160" t="s">
        <v>247</v>
      </c>
      <c r="B45" s="210"/>
      <c r="C45" s="312"/>
      <c r="D45" s="151"/>
      <c r="E45" s="312"/>
      <c r="F45" s="312"/>
      <c r="G45" s="170"/>
      <c r="H45" s="170"/>
      <c r="I45" s="170"/>
      <c r="J45" s="151"/>
      <c r="K45" s="170"/>
      <c r="L45" s="170"/>
      <c r="M45" s="170"/>
      <c r="N45" s="151"/>
      <c r="O45" s="151"/>
      <c r="P45" s="151"/>
      <c r="Q45" s="155"/>
      <c r="R45" s="155"/>
      <c r="S45" s="155"/>
      <c r="T45" s="155"/>
      <c r="U45" s="156"/>
      <c r="W45" s="159"/>
      <c r="X45" s="158"/>
      <c r="Y45" s="155"/>
      <c r="Z45" s="155"/>
      <c r="AA45" s="155"/>
      <c r="AB45" s="157"/>
      <c r="AC45" s="159"/>
      <c r="AD45" s="158"/>
      <c r="AE45" s="158"/>
      <c r="AF45" s="158"/>
      <c r="AG45" s="158"/>
      <c r="AH45" s="158"/>
      <c r="AI45" s="156"/>
      <c r="AJ45" s="150"/>
    </row>
    <row r="46" spans="1:37" s="149" customFormat="1" ht="12.75" x14ac:dyDescent="0.2">
      <c r="A46" s="201" t="s">
        <v>349</v>
      </c>
      <c r="B46" s="210"/>
      <c r="C46" s="312"/>
      <c r="D46" s="151"/>
      <c r="E46" s="312"/>
      <c r="F46" s="312"/>
      <c r="G46" s="170"/>
      <c r="H46" s="170"/>
      <c r="I46" s="170"/>
      <c r="J46" s="151"/>
      <c r="K46" s="170"/>
      <c r="L46" s="170"/>
      <c r="M46" s="170"/>
      <c r="N46" s="151"/>
      <c r="O46" s="151"/>
      <c r="P46" s="151"/>
      <c r="Q46" s="155"/>
      <c r="R46" s="155"/>
      <c r="S46" s="155"/>
      <c r="T46" s="155"/>
      <c r="U46" s="156"/>
      <c r="W46" s="159"/>
      <c r="X46" s="158"/>
      <c r="Y46" s="155"/>
      <c r="Z46" s="155"/>
      <c r="AA46" s="155"/>
      <c r="AB46" s="157"/>
      <c r="AC46" s="159"/>
      <c r="AD46" s="158"/>
      <c r="AE46" s="158"/>
      <c r="AF46" s="158"/>
      <c r="AG46" s="158"/>
      <c r="AH46" s="158"/>
      <c r="AI46" s="156"/>
      <c r="AJ46" s="150"/>
    </row>
    <row r="47" spans="1:37" s="208" customFormat="1" ht="12.75" x14ac:dyDescent="0.2">
      <c r="A47" s="207" t="s">
        <v>237</v>
      </c>
      <c r="B47" s="210"/>
      <c r="C47" s="312"/>
      <c r="D47" s="210"/>
      <c r="E47" s="312"/>
      <c r="F47" s="312"/>
      <c r="G47" s="312"/>
      <c r="H47" s="312"/>
      <c r="I47" s="312"/>
      <c r="J47" s="210"/>
      <c r="K47" s="312"/>
      <c r="L47" s="312"/>
      <c r="M47" s="312"/>
      <c r="N47" s="210"/>
      <c r="O47" s="210"/>
      <c r="P47" s="210"/>
      <c r="Q47" s="236"/>
      <c r="R47" s="236"/>
      <c r="S47" s="236"/>
      <c r="T47" s="236"/>
      <c r="U47" s="242"/>
      <c r="W47" s="251"/>
      <c r="X47" s="244"/>
      <c r="Y47" s="236"/>
      <c r="Z47" s="236"/>
      <c r="AA47" s="236"/>
      <c r="AB47" s="243"/>
      <c r="AC47" s="251"/>
      <c r="AD47" s="244"/>
      <c r="AE47" s="244"/>
      <c r="AF47" s="244"/>
      <c r="AG47" s="244"/>
      <c r="AH47" s="244"/>
      <c r="AI47" s="242"/>
      <c r="AJ47" s="209"/>
    </row>
    <row r="48" spans="1:37" s="208" customFormat="1" ht="12.75" x14ac:dyDescent="0.2">
      <c r="A48" s="207" t="s">
        <v>238</v>
      </c>
      <c r="B48" s="210"/>
      <c r="C48" s="312"/>
      <c r="D48" s="210"/>
      <c r="E48" s="312"/>
      <c r="F48" s="312"/>
      <c r="G48" s="312"/>
      <c r="H48" s="312"/>
      <c r="I48" s="312"/>
      <c r="J48" s="210"/>
      <c r="K48" s="312"/>
      <c r="L48" s="312"/>
      <c r="M48" s="312"/>
      <c r="N48" s="210"/>
      <c r="O48" s="210"/>
      <c r="P48" s="210"/>
      <c r="Q48" s="236"/>
      <c r="R48" s="236"/>
      <c r="S48" s="236"/>
      <c r="T48" s="236"/>
      <c r="U48" s="242"/>
      <c r="W48" s="251"/>
      <c r="X48" s="244"/>
      <c r="Y48" s="236"/>
      <c r="Z48" s="236"/>
      <c r="AA48" s="236"/>
      <c r="AB48" s="243"/>
      <c r="AC48" s="251"/>
      <c r="AD48" s="244"/>
      <c r="AE48" s="244"/>
      <c r="AF48" s="244"/>
      <c r="AG48" s="244"/>
      <c r="AH48" s="244"/>
      <c r="AI48" s="242"/>
      <c r="AJ48" s="209"/>
    </row>
    <row r="49" spans="1:36" s="208" customFormat="1" ht="12.75" x14ac:dyDescent="0.2">
      <c r="A49" s="207" t="s">
        <v>239</v>
      </c>
      <c r="B49" s="210"/>
      <c r="C49" s="312"/>
      <c r="D49" s="210"/>
      <c r="E49" s="312"/>
      <c r="F49" s="312"/>
      <c r="G49" s="312"/>
      <c r="H49" s="312"/>
      <c r="I49" s="312"/>
      <c r="J49" s="210"/>
      <c r="K49" s="312"/>
      <c r="L49" s="312"/>
      <c r="M49" s="312"/>
      <c r="N49" s="210"/>
      <c r="O49" s="210"/>
      <c r="P49" s="210"/>
      <c r="Q49" s="236"/>
      <c r="R49" s="236"/>
      <c r="S49" s="236"/>
      <c r="T49" s="236"/>
      <c r="U49" s="242"/>
      <c r="W49" s="251"/>
      <c r="X49" s="244"/>
      <c r="Y49" s="236"/>
      <c r="Z49" s="236"/>
      <c r="AA49" s="236"/>
      <c r="AB49" s="243"/>
      <c r="AC49" s="251"/>
      <c r="AD49" s="244"/>
      <c r="AE49" s="244"/>
      <c r="AF49" s="244"/>
      <c r="AG49" s="244"/>
      <c r="AH49" s="244"/>
      <c r="AI49" s="242"/>
      <c r="AJ49" s="209"/>
    </row>
    <row r="50" spans="1:36" s="208" customFormat="1" ht="12.75" x14ac:dyDescent="0.2">
      <c r="A50" s="207" t="s">
        <v>380</v>
      </c>
      <c r="B50" s="210"/>
      <c r="C50" s="312"/>
      <c r="D50" s="210"/>
      <c r="E50" s="312"/>
      <c r="F50" s="312"/>
      <c r="G50" s="312"/>
      <c r="H50" s="312"/>
      <c r="I50" s="312"/>
      <c r="J50" s="210"/>
      <c r="K50" s="312"/>
      <c r="L50" s="312"/>
      <c r="M50" s="312"/>
      <c r="N50" s="210"/>
      <c r="O50" s="210"/>
      <c r="P50" s="210"/>
      <c r="Q50" s="236"/>
      <c r="R50" s="236"/>
      <c r="S50" s="236"/>
      <c r="T50" s="236"/>
      <c r="U50" s="242"/>
      <c r="W50" s="251"/>
      <c r="X50" s="244"/>
      <c r="Y50" s="236"/>
      <c r="Z50" s="236"/>
      <c r="AA50" s="236"/>
      <c r="AB50" s="243"/>
      <c r="AC50" s="251"/>
      <c r="AD50" s="244"/>
      <c r="AE50" s="244"/>
      <c r="AF50" s="244"/>
      <c r="AG50" s="244"/>
      <c r="AH50" s="244"/>
      <c r="AI50" s="242"/>
      <c r="AJ50" s="209"/>
    </row>
    <row r="51" spans="1:36" s="208" customFormat="1" ht="12.75" x14ac:dyDescent="0.2">
      <c r="A51" s="207" t="s">
        <v>381</v>
      </c>
      <c r="B51" s="210"/>
      <c r="C51" s="312"/>
      <c r="D51" s="210"/>
      <c r="E51" s="312"/>
      <c r="F51" s="312"/>
      <c r="G51" s="312"/>
      <c r="H51" s="312"/>
      <c r="I51" s="312"/>
      <c r="J51" s="210"/>
      <c r="K51" s="312"/>
      <c r="L51" s="312"/>
      <c r="M51" s="312"/>
      <c r="N51" s="210"/>
      <c r="O51" s="210"/>
      <c r="P51" s="210"/>
      <c r="Q51" s="236"/>
      <c r="R51" s="236"/>
      <c r="S51" s="236"/>
      <c r="T51" s="236"/>
      <c r="U51" s="242"/>
      <c r="W51" s="251"/>
      <c r="X51" s="244"/>
      <c r="Y51" s="236"/>
      <c r="Z51" s="236"/>
      <c r="AA51" s="236"/>
      <c r="AB51" s="243"/>
      <c r="AC51" s="251"/>
      <c r="AD51" s="244"/>
      <c r="AE51" s="244"/>
      <c r="AF51" s="244"/>
      <c r="AG51" s="244"/>
      <c r="AH51" s="244"/>
      <c r="AI51" s="242"/>
      <c r="AJ51" s="209"/>
    </row>
    <row r="52" spans="1:36" s="208" customFormat="1" ht="12.75" x14ac:dyDescent="0.2">
      <c r="A52" s="207" t="s">
        <v>382</v>
      </c>
      <c r="B52" s="210"/>
      <c r="C52" s="312"/>
      <c r="D52" s="210"/>
      <c r="E52" s="312"/>
      <c r="F52" s="312"/>
      <c r="G52" s="312"/>
      <c r="H52" s="312"/>
      <c r="I52" s="312"/>
      <c r="J52" s="210"/>
      <c r="K52" s="312"/>
      <c r="L52" s="312"/>
      <c r="M52" s="312"/>
      <c r="N52" s="210"/>
      <c r="O52" s="210"/>
      <c r="P52" s="210"/>
      <c r="Q52" s="125"/>
      <c r="R52" s="125"/>
      <c r="S52" s="236"/>
      <c r="T52" s="125"/>
      <c r="U52" s="242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209"/>
    </row>
    <row r="53" spans="1:36" s="208" customFormat="1" ht="12.75" x14ac:dyDescent="0.2">
      <c r="A53" s="207" t="s">
        <v>383</v>
      </c>
      <c r="B53" s="210"/>
      <c r="C53" s="312"/>
      <c r="D53" s="210"/>
      <c r="E53" s="312"/>
      <c r="F53" s="312"/>
      <c r="G53" s="312"/>
      <c r="H53" s="312"/>
      <c r="I53" s="312"/>
      <c r="J53" s="210"/>
      <c r="K53" s="312"/>
      <c r="L53" s="312"/>
      <c r="M53" s="312"/>
      <c r="N53" s="210"/>
      <c r="O53" s="210"/>
      <c r="P53" s="210"/>
      <c r="Q53" s="125"/>
      <c r="R53" s="125"/>
      <c r="S53" s="236"/>
      <c r="T53" s="125"/>
      <c r="U53" s="242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209"/>
    </row>
    <row r="54" spans="1:36" s="208" customFormat="1" ht="12.75" x14ac:dyDescent="0.2">
      <c r="A54" s="207" t="s">
        <v>384</v>
      </c>
      <c r="B54" s="210"/>
      <c r="C54" s="312"/>
      <c r="D54" s="210"/>
      <c r="E54" s="312"/>
      <c r="F54" s="312"/>
      <c r="G54" s="312"/>
      <c r="H54" s="312"/>
      <c r="I54" s="312"/>
      <c r="J54" s="210"/>
      <c r="K54" s="312"/>
      <c r="L54" s="312"/>
      <c r="M54" s="312"/>
      <c r="N54" s="210"/>
      <c r="O54" s="210"/>
      <c r="P54" s="210"/>
      <c r="Q54" s="125"/>
      <c r="R54" s="125"/>
      <c r="S54" s="236"/>
      <c r="T54" s="125"/>
      <c r="U54" s="242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209"/>
    </row>
    <row r="55" spans="1:36" s="208" customFormat="1" ht="12.75" x14ac:dyDescent="0.2">
      <c r="A55" s="207" t="s">
        <v>385</v>
      </c>
      <c r="B55" s="210"/>
      <c r="C55" s="312"/>
      <c r="D55" s="210"/>
      <c r="E55" s="312"/>
      <c r="F55" s="312"/>
      <c r="G55" s="312"/>
      <c r="H55" s="312"/>
      <c r="I55" s="312"/>
      <c r="J55" s="210"/>
      <c r="K55" s="312"/>
      <c r="L55" s="312"/>
      <c r="M55" s="312"/>
      <c r="N55" s="210"/>
      <c r="O55" s="210"/>
      <c r="P55" s="210"/>
      <c r="Q55" s="125"/>
      <c r="R55" s="125"/>
      <c r="S55" s="236"/>
      <c r="T55" s="125"/>
      <c r="U55" s="242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209"/>
    </row>
    <row r="56" spans="1:36" s="208" customFormat="1" ht="12.75" x14ac:dyDescent="0.2">
      <c r="A56" s="207" t="s">
        <v>386</v>
      </c>
      <c r="B56" s="210"/>
      <c r="C56" s="312"/>
      <c r="D56" s="210"/>
      <c r="E56" s="312"/>
      <c r="F56" s="312"/>
      <c r="G56" s="312"/>
      <c r="H56" s="312"/>
      <c r="I56" s="312"/>
      <c r="J56" s="210"/>
      <c r="K56" s="312"/>
      <c r="L56" s="312"/>
      <c r="M56" s="312"/>
      <c r="N56" s="210"/>
      <c r="O56" s="210"/>
      <c r="P56" s="210"/>
      <c r="Q56" s="236"/>
      <c r="R56" s="236"/>
      <c r="S56" s="236"/>
      <c r="T56" s="236"/>
      <c r="U56" s="242"/>
      <c r="W56" s="251"/>
      <c r="X56" s="244"/>
      <c r="Y56" s="236"/>
      <c r="Z56" s="236"/>
      <c r="AA56" s="236"/>
      <c r="AB56" s="243"/>
      <c r="AC56" s="251"/>
      <c r="AD56" s="244"/>
      <c r="AE56" s="244"/>
      <c r="AF56" s="244"/>
      <c r="AG56" s="244"/>
      <c r="AH56" s="244"/>
      <c r="AI56" s="242"/>
      <c r="AJ56" s="209"/>
    </row>
    <row r="57" spans="1:36" s="208" customFormat="1" ht="12.75" x14ac:dyDescent="0.2">
      <c r="A57" s="207" t="s">
        <v>387</v>
      </c>
      <c r="B57" s="210"/>
      <c r="C57" s="312"/>
      <c r="D57" s="210"/>
      <c r="E57" s="312"/>
      <c r="F57" s="312"/>
      <c r="G57" s="312"/>
      <c r="H57" s="312"/>
      <c r="I57" s="312"/>
      <c r="J57" s="210"/>
      <c r="K57" s="312"/>
      <c r="L57" s="312"/>
      <c r="M57" s="312"/>
      <c r="N57" s="210"/>
      <c r="O57" s="210"/>
      <c r="P57" s="210"/>
      <c r="Q57" s="125"/>
      <c r="R57" s="125"/>
      <c r="S57" s="125"/>
      <c r="T57" s="125"/>
      <c r="U57" s="242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209"/>
    </row>
    <row r="58" spans="1:36" s="208" customFormat="1" ht="12.75" x14ac:dyDescent="0.2">
      <c r="A58" s="207" t="s">
        <v>388</v>
      </c>
      <c r="B58" s="210"/>
      <c r="C58" s="312"/>
      <c r="D58" s="210"/>
      <c r="E58" s="312"/>
      <c r="F58" s="312"/>
      <c r="G58" s="312"/>
      <c r="H58" s="312"/>
      <c r="I58" s="312"/>
      <c r="J58" s="210"/>
      <c r="K58" s="312"/>
      <c r="L58" s="312"/>
      <c r="M58" s="312"/>
      <c r="N58" s="210"/>
      <c r="O58" s="210"/>
      <c r="P58" s="210"/>
      <c r="Q58" s="125"/>
      <c r="R58" s="125"/>
      <c r="S58" s="125"/>
      <c r="T58" s="125"/>
      <c r="U58" s="242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209"/>
    </row>
    <row r="59" spans="1:36" s="208" customFormat="1" ht="12.75" x14ac:dyDescent="0.2">
      <c r="A59" s="207" t="s">
        <v>389</v>
      </c>
      <c r="B59" s="210"/>
      <c r="C59" s="312"/>
      <c r="D59" s="210"/>
      <c r="E59" s="312"/>
      <c r="F59" s="312"/>
      <c r="G59" s="312"/>
      <c r="H59" s="312"/>
      <c r="I59" s="312"/>
      <c r="J59" s="210"/>
      <c r="K59" s="312"/>
      <c r="L59" s="312"/>
      <c r="M59" s="312"/>
      <c r="N59" s="210"/>
      <c r="O59" s="210"/>
      <c r="P59" s="210"/>
      <c r="Q59" s="125"/>
      <c r="R59" s="125"/>
      <c r="S59" s="125"/>
      <c r="T59" s="125"/>
      <c r="U59" s="242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209"/>
    </row>
    <row r="60" spans="1:36" s="208" customFormat="1" ht="12.75" x14ac:dyDescent="0.2">
      <c r="A60" s="207" t="s">
        <v>390</v>
      </c>
      <c r="B60" s="210"/>
      <c r="C60" s="127"/>
      <c r="D60" s="210"/>
      <c r="E60" s="127"/>
      <c r="F60" s="127"/>
      <c r="G60" s="127"/>
      <c r="H60" s="127"/>
      <c r="I60" s="312"/>
      <c r="J60" s="210"/>
      <c r="K60" s="312"/>
      <c r="L60" s="312"/>
      <c r="M60" s="312"/>
      <c r="N60" s="210"/>
      <c r="O60" s="210"/>
      <c r="P60" s="210"/>
      <c r="Q60" s="236"/>
      <c r="R60" s="236"/>
      <c r="S60" s="236"/>
      <c r="T60" s="236"/>
      <c r="U60" s="242"/>
      <c r="W60" s="251"/>
      <c r="X60" s="244"/>
      <c r="Y60" s="236"/>
      <c r="Z60" s="236"/>
      <c r="AA60" s="236"/>
      <c r="AB60" s="243"/>
      <c r="AC60" s="251"/>
      <c r="AD60" s="244"/>
      <c r="AE60" s="244"/>
      <c r="AF60" s="244"/>
      <c r="AG60" s="244"/>
      <c r="AH60" s="244"/>
      <c r="AI60" s="242"/>
      <c r="AJ60" s="209"/>
    </row>
    <row r="61" spans="1:36" s="208" customFormat="1" ht="12.75" x14ac:dyDescent="0.2">
      <c r="A61" s="207" t="s">
        <v>391</v>
      </c>
      <c r="B61" s="71"/>
      <c r="C61" s="127"/>
      <c r="D61" s="71"/>
      <c r="E61" s="127"/>
      <c r="F61" s="127"/>
      <c r="G61" s="127"/>
      <c r="H61" s="127"/>
      <c r="I61" s="127"/>
      <c r="J61" s="71"/>
      <c r="K61" s="127"/>
      <c r="L61" s="127"/>
      <c r="M61" s="127"/>
      <c r="N61" s="71"/>
      <c r="O61" s="71"/>
      <c r="P61" s="71"/>
      <c r="Q61" s="33"/>
      <c r="R61" s="33"/>
      <c r="S61" s="33"/>
      <c r="T61" s="33"/>
      <c r="U61" s="77"/>
      <c r="V61" s="71"/>
      <c r="W61" s="230"/>
      <c r="X61" s="80"/>
      <c r="Y61" s="33"/>
      <c r="Z61" s="33"/>
      <c r="AA61" s="33"/>
      <c r="AB61" s="77"/>
      <c r="AC61" s="230"/>
      <c r="AD61" s="77"/>
      <c r="AE61" s="77"/>
      <c r="AF61" s="77"/>
      <c r="AG61" s="77"/>
      <c r="AH61" s="77"/>
      <c r="AI61" s="77"/>
    </row>
    <row r="62" spans="1:36" s="208" customFormat="1" ht="12.75" x14ac:dyDescent="0.2">
      <c r="A62" s="207" t="s">
        <v>392</v>
      </c>
      <c r="B62" s="33"/>
      <c r="C62" s="127"/>
      <c r="D62" s="33"/>
      <c r="E62" s="127"/>
      <c r="F62" s="127"/>
      <c r="G62" s="127"/>
      <c r="H62" s="127"/>
      <c r="I62" s="127"/>
      <c r="J62" s="33"/>
      <c r="K62" s="127"/>
      <c r="L62" s="127"/>
      <c r="M62" s="127"/>
      <c r="N62" s="33"/>
      <c r="O62" s="33"/>
      <c r="P62" s="33"/>
      <c r="U62" s="74"/>
      <c r="W62" s="212"/>
      <c r="X62" s="74"/>
      <c r="AB62" s="74"/>
      <c r="AC62" s="212"/>
      <c r="AD62" s="74"/>
      <c r="AE62" s="74"/>
      <c r="AF62" s="74"/>
      <c r="AG62" s="74"/>
      <c r="AH62" s="74"/>
      <c r="AI62" s="74"/>
    </row>
    <row r="63" spans="1:36" s="208" customFormat="1" ht="12.75" x14ac:dyDescent="0.2">
      <c r="A63" s="207" t="s">
        <v>393</v>
      </c>
      <c r="B63" s="33"/>
      <c r="C63" s="127"/>
      <c r="D63" s="33"/>
      <c r="E63" s="127"/>
      <c r="F63" s="127"/>
      <c r="G63" s="127"/>
      <c r="H63" s="127"/>
      <c r="I63" s="127"/>
      <c r="J63" s="33"/>
      <c r="K63" s="127"/>
      <c r="L63" s="127"/>
      <c r="M63" s="127"/>
      <c r="N63" s="33"/>
      <c r="O63" s="33"/>
      <c r="P63" s="33"/>
      <c r="U63" s="74"/>
      <c r="W63" s="212"/>
      <c r="X63" s="74"/>
      <c r="AB63" s="74"/>
      <c r="AC63" s="212"/>
      <c r="AD63" s="74"/>
      <c r="AE63" s="74"/>
      <c r="AF63" s="74"/>
      <c r="AG63" s="74"/>
      <c r="AH63" s="74"/>
      <c r="AI63" s="74"/>
    </row>
  </sheetData>
  <pageMargins left="0.17" right="0.17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28"/>
  <sheetViews>
    <sheetView zoomScaleNormal="100" workbookViewId="0">
      <pane xSplit="1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" x14ac:dyDescent="0.2"/>
  <cols>
    <col min="1" max="1" width="53.7109375" style="28" customWidth="1"/>
    <col min="2" max="2" width="1.5703125" style="149" customWidth="1"/>
    <col min="3" max="3" width="1.5703125" style="208" customWidth="1"/>
    <col min="4" max="4" width="9.42578125" style="208" customWidth="1"/>
    <col min="5" max="5" width="1.5703125" style="208" customWidth="1"/>
    <col min="6" max="6" width="9.42578125" style="208" customWidth="1"/>
    <col min="7" max="8" width="9.42578125" style="149" customWidth="1"/>
    <col min="9" max="9" width="9.42578125" style="208" customWidth="1"/>
    <col min="10" max="10" width="1.5703125" style="28" customWidth="1"/>
    <col min="11" max="11" width="9.42578125" style="149" customWidth="1"/>
    <col min="12" max="12" width="9.7109375" style="149" customWidth="1"/>
    <col min="13" max="13" width="8.7109375" style="149" customWidth="1"/>
    <col min="14" max="14" width="8.7109375" style="28" customWidth="1"/>
    <col min="15" max="15" width="1.5703125" style="28" customWidth="1"/>
    <col min="16" max="19" width="9.85546875" style="28" customWidth="1"/>
    <col min="20" max="20" width="1.7109375" style="28" customWidth="1"/>
    <col min="21" max="24" width="9.85546875" style="28" customWidth="1"/>
    <col min="25" max="25" width="1.5703125" style="28" customWidth="1"/>
    <col min="26" max="29" width="10.140625" style="28" customWidth="1"/>
    <col min="30" max="30" width="1.85546875" style="28" customWidth="1"/>
    <col min="31" max="31" width="10" style="28" customWidth="1"/>
    <col min="32" max="16384" width="9.140625" style="28"/>
  </cols>
  <sheetData>
    <row r="1" spans="1:31" s="26" customFormat="1" ht="50.25" customHeight="1" x14ac:dyDescent="0.2">
      <c r="A1" s="163" t="s">
        <v>100</v>
      </c>
      <c r="B1" s="140"/>
      <c r="C1" s="140"/>
      <c r="D1" s="167">
        <v>42825</v>
      </c>
      <c r="E1" s="140"/>
      <c r="F1" s="167" t="s">
        <v>320</v>
      </c>
      <c r="G1" s="167" t="s">
        <v>223</v>
      </c>
      <c r="H1" s="167" t="s">
        <v>222</v>
      </c>
      <c r="I1" s="167" t="s">
        <v>192</v>
      </c>
      <c r="J1" s="140"/>
      <c r="K1" s="167" t="s">
        <v>75</v>
      </c>
      <c r="L1" s="167" t="s">
        <v>72</v>
      </c>
      <c r="M1" s="167" t="s">
        <v>71</v>
      </c>
      <c r="N1" s="143" t="s">
        <v>69</v>
      </c>
      <c r="O1" s="140"/>
      <c r="P1" s="337" t="s">
        <v>101</v>
      </c>
      <c r="Q1" s="163" t="s">
        <v>102</v>
      </c>
      <c r="R1" s="163" t="s">
        <v>117</v>
      </c>
      <c r="S1" s="163" t="s">
        <v>118</v>
      </c>
      <c r="U1" s="163" t="s">
        <v>119</v>
      </c>
      <c r="V1" s="163" t="s">
        <v>120</v>
      </c>
      <c r="W1" s="163" t="s">
        <v>121</v>
      </c>
      <c r="X1" s="163" t="s">
        <v>122</v>
      </c>
      <c r="Y1" s="186"/>
      <c r="Z1" s="163" t="s">
        <v>123</v>
      </c>
      <c r="AA1" s="163" t="s">
        <v>124</v>
      </c>
      <c r="AB1" s="163" t="s">
        <v>125</v>
      </c>
      <c r="AC1" s="163" t="s">
        <v>126</v>
      </c>
      <c r="AD1" s="186"/>
      <c r="AE1" s="163" t="s">
        <v>127</v>
      </c>
    </row>
    <row r="2" spans="1:31" s="39" customFormat="1" x14ac:dyDescent="0.2">
      <c r="C2" s="212"/>
      <c r="D2" s="212"/>
      <c r="E2" s="212"/>
      <c r="F2" s="212"/>
      <c r="I2" s="212"/>
      <c r="P2" s="57"/>
      <c r="Q2" s="57"/>
      <c r="R2" s="57"/>
      <c r="S2" s="57"/>
      <c r="U2" s="88"/>
      <c r="V2" s="57"/>
      <c r="W2" s="57"/>
      <c r="X2" s="57"/>
      <c r="Z2" s="88"/>
      <c r="AA2" s="88"/>
      <c r="AB2" s="57"/>
      <c r="AC2" s="57"/>
      <c r="AE2" s="57"/>
    </row>
    <row r="3" spans="1:31" s="39" customFormat="1" x14ac:dyDescent="0.2">
      <c r="A3" s="36" t="s">
        <v>113</v>
      </c>
      <c r="B3" s="57"/>
      <c r="C3" s="230"/>
      <c r="D3" s="316"/>
      <c r="E3" s="230"/>
      <c r="F3" s="316"/>
      <c r="G3" s="172"/>
      <c r="H3" s="172"/>
      <c r="I3" s="316"/>
      <c r="J3" s="57"/>
      <c r="K3" s="172"/>
      <c r="L3" s="47"/>
      <c r="M3" s="128"/>
      <c r="N3" s="128"/>
      <c r="O3" s="57"/>
      <c r="P3" s="81"/>
      <c r="Q3" s="81"/>
      <c r="R3" s="81"/>
      <c r="S3" s="81"/>
      <c r="U3" s="81"/>
      <c r="V3" s="81" t="s">
        <v>45</v>
      </c>
      <c r="W3" s="81"/>
      <c r="X3" s="81"/>
      <c r="Z3" s="81"/>
      <c r="AA3" s="81"/>
      <c r="AB3" s="81"/>
      <c r="AC3" s="81"/>
      <c r="AE3" s="81"/>
    </row>
    <row r="4" spans="1:31" s="39" customFormat="1" x14ac:dyDescent="0.2">
      <c r="A4" s="184" t="s">
        <v>114</v>
      </c>
      <c r="B4" s="57"/>
      <c r="C4" s="230"/>
      <c r="D4" s="216">
        <v>572270</v>
      </c>
      <c r="E4" s="230"/>
      <c r="F4" s="216">
        <v>2424445</v>
      </c>
      <c r="G4" s="216">
        <v>1822395</v>
      </c>
      <c r="H4" s="216">
        <v>1162073</v>
      </c>
      <c r="I4" s="216">
        <v>395232</v>
      </c>
      <c r="J4" s="230"/>
      <c r="K4" s="216">
        <v>2206416</v>
      </c>
      <c r="L4" s="216">
        <v>1345599</v>
      </c>
      <c r="M4" s="219">
        <v>782925</v>
      </c>
      <c r="N4" s="219">
        <v>188724</v>
      </c>
      <c r="O4" s="230"/>
      <c r="P4" s="218">
        <v>1115676</v>
      </c>
      <c r="Q4" s="218">
        <v>653612</v>
      </c>
      <c r="R4" s="218">
        <v>374808</v>
      </c>
      <c r="S4" s="218">
        <v>50579</v>
      </c>
      <c r="T4" s="212"/>
      <c r="U4" s="218">
        <v>1644210</v>
      </c>
      <c r="V4" s="218">
        <v>1264436</v>
      </c>
      <c r="W4" s="218">
        <v>880225</v>
      </c>
      <c r="X4" s="218">
        <v>265346</v>
      </c>
      <c r="Y4" s="212"/>
      <c r="Z4" s="218">
        <v>1242077</v>
      </c>
      <c r="AA4" s="218">
        <v>959747</v>
      </c>
      <c r="AB4" s="218">
        <v>631072</v>
      </c>
      <c r="AC4" s="218">
        <v>178298</v>
      </c>
      <c r="AD4" s="212"/>
      <c r="AE4" s="218">
        <v>1143379</v>
      </c>
    </row>
    <row r="5" spans="1:31" s="39" customFormat="1" x14ac:dyDescent="0.2">
      <c r="A5" s="184" t="s">
        <v>115</v>
      </c>
      <c r="B5" s="57"/>
      <c r="C5" s="230"/>
      <c r="D5" s="216">
        <v>-1732991</v>
      </c>
      <c r="E5" s="230"/>
      <c r="F5" s="216">
        <v>-2490580</v>
      </c>
      <c r="G5" s="216">
        <v>-1990244</v>
      </c>
      <c r="H5" s="216">
        <v>-1392491</v>
      </c>
      <c r="I5" s="216">
        <v>-573393</v>
      </c>
      <c r="J5" s="230"/>
      <c r="K5" s="216">
        <v>-3724664</v>
      </c>
      <c r="L5" s="216">
        <v>-1389124</v>
      </c>
      <c r="M5" s="219">
        <v>-1192169</v>
      </c>
      <c r="N5" s="219">
        <v>-446580</v>
      </c>
      <c r="O5" s="230"/>
      <c r="P5" s="218">
        <v>-3048793</v>
      </c>
      <c r="Q5" s="218">
        <v>-2021443</v>
      </c>
      <c r="R5" s="218">
        <v>-1169110</v>
      </c>
      <c r="S5" s="218">
        <v>-500011</v>
      </c>
      <c r="T5" s="212"/>
      <c r="U5" s="218">
        <v>-1770859</v>
      </c>
      <c r="V5" s="218">
        <v>-1380023</v>
      </c>
      <c r="W5" s="218">
        <v>-771707</v>
      </c>
      <c r="X5" s="218">
        <v>-518146</v>
      </c>
      <c r="Y5" s="212"/>
      <c r="Z5" s="218">
        <v>-1109029</v>
      </c>
      <c r="AA5" s="218">
        <v>-369167</v>
      </c>
      <c r="AB5" s="218">
        <v>-434722</v>
      </c>
      <c r="AC5" s="218">
        <v>-519461</v>
      </c>
      <c r="AD5" s="212"/>
      <c r="AE5" s="218">
        <v>-590266</v>
      </c>
    </row>
    <row r="6" spans="1:31" s="39" customFormat="1" x14ac:dyDescent="0.2">
      <c r="A6" s="184" t="s">
        <v>291</v>
      </c>
      <c r="B6" s="57"/>
      <c r="C6" s="230"/>
      <c r="D6" s="216">
        <v>55166</v>
      </c>
      <c r="E6" s="230"/>
      <c r="F6" s="216">
        <v>584258</v>
      </c>
      <c r="G6" s="216">
        <v>328782</v>
      </c>
      <c r="H6" s="216">
        <v>511574</v>
      </c>
      <c r="I6" s="216">
        <v>60967</v>
      </c>
      <c r="J6" s="230"/>
      <c r="K6" s="216">
        <v>2653026</v>
      </c>
      <c r="L6" s="216">
        <v>2413310</v>
      </c>
      <c r="M6" s="219">
        <v>1029811</v>
      </c>
      <c r="N6" s="219">
        <v>980963</v>
      </c>
      <c r="O6" s="230"/>
      <c r="P6" s="218">
        <v>1045785</v>
      </c>
      <c r="Q6" s="218">
        <v>929560</v>
      </c>
      <c r="R6" s="218">
        <v>494249</v>
      </c>
      <c r="S6" s="218">
        <v>165015</v>
      </c>
      <c r="T6" s="212"/>
      <c r="U6" s="218">
        <v>604956</v>
      </c>
      <c r="V6" s="218">
        <v>604255</v>
      </c>
      <c r="W6" s="218">
        <v>-12247</v>
      </c>
      <c r="X6" s="218">
        <v>-811</v>
      </c>
      <c r="Y6" s="212"/>
      <c r="Z6" s="218">
        <v>-255668</v>
      </c>
      <c r="AA6" s="218">
        <v>-197257</v>
      </c>
      <c r="AB6" s="218">
        <v>-8497</v>
      </c>
      <c r="AC6" s="218">
        <v>-8482</v>
      </c>
      <c r="AD6" s="212"/>
      <c r="AE6" s="218">
        <v>-235380</v>
      </c>
    </row>
    <row r="7" spans="1:31" s="39" customFormat="1" x14ac:dyDescent="0.2">
      <c r="A7" s="184" t="s">
        <v>292</v>
      </c>
      <c r="B7" s="57"/>
      <c r="C7" s="230"/>
      <c r="D7" s="216">
        <v>-1105555</v>
      </c>
      <c r="E7" s="230"/>
      <c r="F7" s="216">
        <v>518123</v>
      </c>
      <c r="G7" s="216">
        <v>160933</v>
      </c>
      <c r="H7" s="216">
        <v>281156</v>
      </c>
      <c r="I7" s="216">
        <v>-117194</v>
      </c>
      <c r="J7" s="230"/>
      <c r="K7" s="216">
        <v>1134778</v>
      </c>
      <c r="L7" s="216">
        <v>2369785</v>
      </c>
      <c r="M7" s="219">
        <v>620567</v>
      </c>
      <c r="N7" s="219">
        <v>723107</v>
      </c>
      <c r="O7" s="230"/>
      <c r="P7" s="218">
        <v>-885879</v>
      </c>
      <c r="Q7" s="218">
        <v>-437890</v>
      </c>
      <c r="R7" s="218">
        <v>-299582</v>
      </c>
      <c r="S7" s="218">
        <v>-284417</v>
      </c>
      <c r="T7" s="212"/>
      <c r="U7" s="218">
        <v>478307</v>
      </c>
      <c r="V7" s="218">
        <v>488668</v>
      </c>
      <c r="W7" s="218">
        <v>96271</v>
      </c>
      <c r="X7" s="218">
        <v>-253611</v>
      </c>
      <c r="Y7" s="212"/>
      <c r="Z7" s="218">
        <v>-122620</v>
      </c>
      <c r="AA7" s="218">
        <v>393323</v>
      </c>
      <c r="AB7" s="218">
        <v>187853</v>
      </c>
      <c r="AC7" s="218">
        <v>-349645</v>
      </c>
      <c r="AD7" s="212"/>
      <c r="AE7" s="218">
        <v>317733</v>
      </c>
    </row>
    <row r="8" spans="1:31" s="39" customFormat="1" x14ac:dyDescent="0.2">
      <c r="A8" s="185" t="s">
        <v>293</v>
      </c>
      <c r="B8" s="41"/>
      <c r="C8" s="213"/>
      <c r="D8" s="225">
        <v>1234662</v>
      </c>
      <c r="E8" s="213"/>
      <c r="F8" s="225">
        <v>2340217</v>
      </c>
      <c r="G8" s="225">
        <v>1983027</v>
      </c>
      <c r="H8" s="225">
        <v>2103250</v>
      </c>
      <c r="I8" s="225">
        <v>1704900</v>
      </c>
      <c r="J8" s="213"/>
      <c r="K8" s="225">
        <v>1822094</v>
      </c>
      <c r="L8" s="225">
        <v>3057101</v>
      </c>
      <c r="M8" s="224">
        <v>1307883</v>
      </c>
      <c r="N8" s="224">
        <v>1410423</v>
      </c>
      <c r="O8" s="213"/>
      <c r="P8" s="224">
        <v>687316</v>
      </c>
      <c r="Q8" s="224">
        <v>1135305</v>
      </c>
      <c r="R8" s="224">
        <v>1273613</v>
      </c>
      <c r="S8" s="224">
        <v>1289293</v>
      </c>
      <c r="T8" s="212"/>
      <c r="U8" s="224">
        <v>1573195</v>
      </c>
      <c r="V8" s="224">
        <v>1585688</v>
      </c>
      <c r="W8" s="224">
        <v>1193280</v>
      </c>
      <c r="X8" s="224">
        <v>843422</v>
      </c>
      <c r="Y8" s="212"/>
      <c r="Z8" s="224">
        <v>1095495</v>
      </c>
      <c r="AA8" s="224">
        <v>1609574</v>
      </c>
      <c r="AB8" s="224">
        <v>1404973</v>
      </c>
      <c r="AC8" s="224">
        <v>866739</v>
      </c>
      <c r="AD8" s="212"/>
      <c r="AE8" s="224">
        <v>1218361</v>
      </c>
    </row>
    <row r="9" spans="1:31" s="39" customFormat="1" x14ac:dyDescent="0.2">
      <c r="A9" s="41"/>
      <c r="B9" s="41"/>
      <c r="C9" s="213"/>
      <c r="D9" s="212"/>
      <c r="E9" s="213"/>
      <c r="F9" s="212"/>
      <c r="I9" s="212"/>
      <c r="J9" s="41"/>
      <c r="L9" s="154"/>
      <c r="M9" s="154"/>
      <c r="N9" s="154"/>
      <c r="O9" s="41"/>
      <c r="P9" s="154"/>
      <c r="Q9" s="154"/>
      <c r="R9" s="154"/>
      <c r="S9" s="154"/>
      <c r="U9" s="154"/>
      <c r="V9" s="154"/>
      <c r="W9" s="154"/>
      <c r="X9" s="154"/>
      <c r="Z9" s="154"/>
      <c r="AA9" s="154"/>
      <c r="AB9" s="154"/>
      <c r="AC9" s="154"/>
      <c r="AE9" s="154"/>
    </row>
    <row r="10" spans="1:31" s="39" customFormat="1" ht="12.75" x14ac:dyDescent="0.2">
      <c r="A10" s="160" t="s">
        <v>176</v>
      </c>
      <c r="C10" s="212"/>
      <c r="D10" s="212"/>
      <c r="E10" s="212"/>
      <c r="F10" s="212"/>
      <c r="I10" s="212"/>
      <c r="T10" s="126"/>
      <c r="X10" s="126"/>
      <c r="Y10" s="57"/>
    </row>
    <row r="11" spans="1:31" s="39" customFormat="1" ht="12.75" x14ac:dyDescent="0.2">
      <c r="A11" s="160" t="s">
        <v>177</v>
      </c>
      <c r="C11" s="212"/>
      <c r="D11" s="212"/>
      <c r="E11" s="212"/>
      <c r="F11" s="212"/>
      <c r="I11" s="212"/>
      <c r="T11" s="126"/>
      <c r="X11" s="126"/>
      <c r="Y11" s="57"/>
    </row>
    <row r="12" spans="1:31" s="39" customFormat="1" ht="12.75" x14ac:dyDescent="0.2">
      <c r="A12" s="160" t="s">
        <v>178</v>
      </c>
      <c r="C12" s="212"/>
      <c r="D12" s="212"/>
      <c r="E12" s="212"/>
      <c r="F12" s="212"/>
      <c r="I12" s="212"/>
      <c r="R12" s="152"/>
      <c r="T12" s="126"/>
      <c r="X12" s="126"/>
      <c r="Y12" s="57"/>
    </row>
    <row r="13" spans="1:31" s="39" customFormat="1" ht="12.75" x14ac:dyDescent="0.2">
      <c r="A13" s="160" t="s">
        <v>179</v>
      </c>
      <c r="C13" s="212"/>
      <c r="D13" s="212"/>
      <c r="E13" s="212"/>
      <c r="F13" s="212"/>
      <c r="I13" s="212"/>
      <c r="T13" s="126"/>
      <c r="X13" s="126"/>
      <c r="Y13" s="57"/>
    </row>
    <row r="14" spans="1:31" ht="12.75" x14ac:dyDescent="0.2">
      <c r="A14" s="160" t="s">
        <v>180</v>
      </c>
      <c r="Y14" s="33"/>
    </row>
    <row r="15" spans="1:31" ht="12.75" x14ac:dyDescent="0.2">
      <c r="A15" s="160" t="s">
        <v>181</v>
      </c>
      <c r="Y15" s="33"/>
    </row>
    <row r="16" spans="1:31" ht="12.75" x14ac:dyDescent="0.2">
      <c r="A16" s="160" t="s">
        <v>182</v>
      </c>
      <c r="Y16" s="33"/>
    </row>
    <row r="17" spans="1:31" ht="12.75" x14ac:dyDescent="0.2">
      <c r="A17" s="160" t="s">
        <v>183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</row>
    <row r="18" spans="1:31" ht="12.75" x14ac:dyDescent="0.2">
      <c r="A18" s="160" t="s">
        <v>184</v>
      </c>
      <c r="Y18" s="33"/>
    </row>
    <row r="19" spans="1:31" ht="12.75" x14ac:dyDescent="0.2">
      <c r="A19" s="160" t="s">
        <v>185</v>
      </c>
      <c r="Y19" s="33"/>
    </row>
    <row r="20" spans="1:31" ht="12.75" x14ac:dyDescent="0.2">
      <c r="A20" s="160" t="s">
        <v>186</v>
      </c>
      <c r="Y20" s="33"/>
    </row>
    <row r="21" spans="1:31" ht="12.75" x14ac:dyDescent="0.2">
      <c r="A21" s="160" t="s">
        <v>187</v>
      </c>
      <c r="Y21" s="33"/>
    </row>
    <row r="22" spans="1:31" ht="12.75" x14ac:dyDescent="0.2">
      <c r="A22" s="160" t="s">
        <v>188</v>
      </c>
      <c r="Y22" s="33"/>
    </row>
    <row r="23" spans="1:31" x14ac:dyDescent="0.2">
      <c r="Y23" s="33"/>
    </row>
    <row r="26" spans="1:31" x14ac:dyDescent="0.2">
      <c r="L26" s="150"/>
      <c r="P26" s="150"/>
      <c r="Q26" s="150"/>
    </row>
    <row r="27" spans="1:31" x14ac:dyDescent="0.2">
      <c r="L27" s="150"/>
      <c r="P27" s="150"/>
      <c r="Q27" s="150"/>
    </row>
    <row r="28" spans="1:31" x14ac:dyDescent="0.2">
      <c r="L28" s="150"/>
      <c r="P28" s="150"/>
      <c r="Q28" s="150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S233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" x14ac:dyDescent="0.2"/>
  <cols>
    <col min="1" max="1" width="38.7109375" style="49" customWidth="1"/>
    <col min="2" max="2" width="2.85546875" style="49" customWidth="1"/>
    <col min="3" max="3" width="12.28515625" style="49" customWidth="1"/>
    <col min="4" max="4" width="2.85546875" style="49" customWidth="1"/>
    <col min="5" max="9" width="12.28515625" style="49" customWidth="1"/>
    <col min="10" max="10" width="2.85546875" style="49" customWidth="1"/>
    <col min="11" max="11" width="12.28515625" style="49" customWidth="1"/>
    <col min="12" max="12" width="10.42578125" style="49" customWidth="1"/>
    <col min="13" max="15" width="8.7109375" style="49" customWidth="1"/>
    <col min="16" max="16" width="2.85546875" style="49" customWidth="1"/>
    <col min="17" max="20" width="9.28515625" style="49" customWidth="1"/>
    <col min="21" max="21" width="9.28515625" style="91" customWidth="1"/>
    <col min="22" max="22" width="1.85546875" style="29" customWidth="1"/>
    <col min="23" max="23" width="9.28515625" style="197" customWidth="1"/>
    <col min="24" max="24" width="9.28515625" style="198" customWidth="1"/>
    <col min="25" max="26" width="9.28515625" style="197" customWidth="1"/>
    <col min="27" max="27" width="9.28515625" style="199" customWidth="1"/>
    <col min="28" max="28" width="1.7109375" style="73" customWidth="1"/>
    <col min="29" max="29" width="9.28515625" style="197" customWidth="1"/>
    <col min="30" max="30" width="9.28515625" style="196" customWidth="1"/>
    <col min="31" max="31" width="9.28515625" style="197" customWidth="1"/>
    <col min="32" max="33" width="9.28515625" style="198" customWidth="1"/>
    <col min="34" max="45" width="9.140625" style="29"/>
    <col min="46" max="16384" width="9.140625" style="49"/>
  </cols>
  <sheetData>
    <row r="1" spans="1:45" s="95" customFormat="1" ht="50.25" customHeight="1" x14ac:dyDescent="0.2">
      <c r="A1" s="162" t="s">
        <v>100</v>
      </c>
      <c r="B1" s="93"/>
      <c r="C1" s="147" t="s">
        <v>324</v>
      </c>
      <c r="D1" s="93"/>
      <c r="E1" s="147" t="s">
        <v>232</v>
      </c>
      <c r="F1" s="147" t="s">
        <v>231</v>
      </c>
      <c r="G1" s="147" t="s">
        <v>224</v>
      </c>
      <c r="H1" s="147" t="s">
        <v>194</v>
      </c>
      <c r="I1" s="204" t="s">
        <v>229</v>
      </c>
      <c r="J1" s="93"/>
      <c r="K1" s="147" t="s">
        <v>73</v>
      </c>
      <c r="L1" s="147" t="s">
        <v>74</v>
      </c>
      <c r="M1" s="204" t="s">
        <v>225</v>
      </c>
      <c r="N1" s="162" t="s">
        <v>226</v>
      </c>
      <c r="O1" s="147" t="s">
        <v>70</v>
      </c>
      <c r="P1" s="93"/>
      <c r="Q1" s="138" t="s">
        <v>334</v>
      </c>
      <c r="R1" s="138" t="s">
        <v>335</v>
      </c>
      <c r="S1" s="137" t="s">
        <v>336</v>
      </c>
      <c r="T1" s="162" t="s">
        <v>337</v>
      </c>
      <c r="U1" s="162" t="s">
        <v>338</v>
      </c>
      <c r="V1" s="94"/>
      <c r="W1" s="163" t="s">
        <v>339</v>
      </c>
      <c r="X1" s="163" t="s">
        <v>340</v>
      </c>
      <c r="Y1" s="163" t="s">
        <v>341</v>
      </c>
      <c r="Z1" s="163" t="s">
        <v>342</v>
      </c>
      <c r="AA1" s="163" t="s">
        <v>343</v>
      </c>
      <c r="AB1" s="148"/>
      <c r="AC1" s="163" t="s">
        <v>344</v>
      </c>
      <c r="AD1" s="163" t="s">
        <v>345</v>
      </c>
      <c r="AE1" s="163" t="s">
        <v>346</v>
      </c>
      <c r="AF1" s="163" t="s">
        <v>347</v>
      </c>
      <c r="AG1" s="163" t="s">
        <v>348</v>
      </c>
      <c r="AH1" s="148"/>
      <c r="AI1" s="165"/>
      <c r="AJ1" s="94"/>
      <c r="AK1" s="94"/>
      <c r="AL1" s="94"/>
      <c r="AM1" s="94"/>
      <c r="AN1" s="94"/>
      <c r="AO1" s="94"/>
      <c r="AP1" s="94"/>
      <c r="AQ1" s="94"/>
      <c r="AR1" s="94"/>
      <c r="AS1" s="94"/>
    </row>
    <row r="2" spans="1:45" s="113" customFormat="1" x14ac:dyDescent="0.2">
      <c r="A2" s="89"/>
      <c r="B2" s="255"/>
      <c r="C2" s="255"/>
      <c r="D2" s="89"/>
      <c r="E2" s="255"/>
      <c r="F2" s="255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191"/>
      <c r="X2" s="191"/>
      <c r="Y2" s="191"/>
      <c r="Z2" s="191"/>
      <c r="AA2" s="191"/>
      <c r="AB2" s="89"/>
      <c r="AC2" s="191"/>
      <c r="AD2" s="191"/>
      <c r="AE2" s="191"/>
      <c r="AF2" s="191"/>
      <c r="AG2" s="191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</row>
    <row r="3" spans="1:45" s="91" customFormat="1" x14ac:dyDescent="0.2">
      <c r="A3" s="40" t="s">
        <v>59</v>
      </c>
      <c r="B3" s="235"/>
      <c r="C3" s="228"/>
      <c r="D3" s="154"/>
      <c r="E3" s="228"/>
      <c r="F3" s="228"/>
      <c r="G3" s="56"/>
      <c r="H3" s="56"/>
      <c r="I3" s="56"/>
      <c r="J3" s="154"/>
      <c r="K3" s="56"/>
      <c r="L3" s="56"/>
      <c r="M3" s="56"/>
      <c r="N3" s="54"/>
      <c r="O3" s="54"/>
      <c r="P3" s="69"/>
      <c r="Q3" s="54"/>
      <c r="R3" s="54"/>
      <c r="S3" s="54"/>
      <c r="T3" s="54"/>
      <c r="U3" s="54"/>
      <c r="V3" s="46"/>
      <c r="W3" s="192"/>
      <c r="X3" s="193"/>
      <c r="Y3" s="192"/>
      <c r="Z3" s="192"/>
      <c r="AA3" s="192"/>
      <c r="AB3" s="46"/>
      <c r="AC3" s="192"/>
      <c r="AD3" s="192"/>
      <c r="AE3" s="192"/>
      <c r="AF3" s="192"/>
      <c r="AG3" s="192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</row>
    <row r="4" spans="1:45" s="91" customFormat="1" x14ac:dyDescent="0.2">
      <c r="A4" s="45" t="s">
        <v>128</v>
      </c>
      <c r="B4" s="215"/>
      <c r="C4" s="217">
        <v>50822</v>
      </c>
      <c r="D4" s="152"/>
      <c r="E4" s="217">
        <v>153996</v>
      </c>
      <c r="F4" s="217">
        <v>36306</v>
      </c>
      <c r="G4" s="217">
        <v>67130</v>
      </c>
      <c r="H4" s="217">
        <v>32751</v>
      </c>
      <c r="I4" s="218">
        <v>17809</v>
      </c>
      <c r="J4" s="215"/>
      <c r="K4" s="217">
        <v>126095</v>
      </c>
      <c r="L4" s="217">
        <v>38456</v>
      </c>
      <c r="M4" s="216">
        <v>6574</v>
      </c>
      <c r="N4" s="218">
        <v>31197</v>
      </c>
      <c r="O4" s="218">
        <v>49868</v>
      </c>
      <c r="P4" s="215"/>
      <c r="Q4" s="219">
        <v>106482</v>
      </c>
      <c r="R4" s="219">
        <v>23691</v>
      </c>
      <c r="S4" s="219">
        <v>-132</v>
      </c>
      <c r="T4" s="219">
        <v>21821</v>
      </c>
      <c r="U4" s="219">
        <v>61102</v>
      </c>
      <c r="V4" s="215"/>
      <c r="W4" s="219">
        <v>208238</v>
      </c>
      <c r="X4" s="217">
        <v>8675</v>
      </c>
      <c r="Y4" s="219">
        <v>42173</v>
      </c>
      <c r="Z4" s="219">
        <v>47803</v>
      </c>
      <c r="AA4" s="219">
        <v>109587</v>
      </c>
      <c r="AB4" s="215"/>
      <c r="AC4" s="219">
        <v>220705</v>
      </c>
      <c r="AD4" s="217">
        <v>37597</v>
      </c>
      <c r="AE4" s="219">
        <v>64058</v>
      </c>
      <c r="AF4" s="216">
        <v>76769</v>
      </c>
      <c r="AG4" s="216">
        <v>42281</v>
      </c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</row>
    <row r="5" spans="1:45" s="91" customFormat="1" x14ac:dyDescent="0.2">
      <c r="A5" s="50" t="s">
        <v>129</v>
      </c>
      <c r="B5" s="220"/>
      <c r="C5" s="221">
        <v>262373</v>
      </c>
      <c r="D5" s="51"/>
      <c r="E5" s="221">
        <v>1111327</v>
      </c>
      <c r="F5" s="221">
        <v>253858</v>
      </c>
      <c r="G5" s="221">
        <v>286784</v>
      </c>
      <c r="H5" s="221">
        <v>265555</v>
      </c>
      <c r="I5" s="221">
        <v>305130</v>
      </c>
      <c r="J5" s="220"/>
      <c r="K5" s="221">
        <v>1138882</v>
      </c>
      <c r="L5" s="221">
        <v>306030</v>
      </c>
      <c r="M5" s="279">
        <v>289292</v>
      </c>
      <c r="N5" s="241">
        <v>270783</v>
      </c>
      <c r="O5" s="241">
        <v>272777</v>
      </c>
      <c r="P5" s="220"/>
      <c r="Q5" s="222">
        <v>1159401</v>
      </c>
      <c r="R5" s="222">
        <v>267930</v>
      </c>
      <c r="S5" s="222">
        <v>285269</v>
      </c>
      <c r="T5" s="222">
        <v>313733</v>
      </c>
      <c r="U5" s="222">
        <v>292469</v>
      </c>
      <c r="V5" s="215"/>
      <c r="W5" s="222">
        <v>933581</v>
      </c>
      <c r="X5" s="221">
        <v>126905</v>
      </c>
      <c r="Y5" s="222">
        <v>273815</v>
      </c>
      <c r="Z5" s="222">
        <v>245694</v>
      </c>
      <c r="AA5" s="222">
        <v>287167</v>
      </c>
      <c r="AB5" s="215"/>
      <c r="AC5" s="222">
        <v>788878</v>
      </c>
      <c r="AD5" s="221">
        <v>79717</v>
      </c>
      <c r="AE5" s="222">
        <v>261740</v>
      </c>
      <c r="AF5" s="279">
        <v>207156</v>
      </c>
      <c r="AG5" s="279">
        <v>240265</v>
      </c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</row>
    <row r="6" spans="1:45" s="91" customFormat="1" x14ac:dyDescent="0.2">
      <c r="A6" s="45" t="s">
        <v>130</v>
      </c>
      <c r="B6" s="215"/>
      <c r="C6" s="217">
        <v>202247</v>
      </c>
      <c r="D6" s="152"/>
      <c r="E6" s="217">
        <v>517490</v>
      </c>
      <c r="F6" s="217">
        <v>52379</v>
      </c>
      <c r="G6" s="217">
        <v>133618</v>
      </c>
      <c r="H6" s="217">
        <v>127937</v>
      </c>
      <c r="I6" s="217">
        <v>203556</v>
      </c>
      <c r="J6" s="215"/>
      <c r="K6" s="217">
        <v>895409</v>
      </c>
      <c r="L6" s="217">
        <v>187113</v>
      </c>
      <c r="M6" s="216">
        <v>419224</v>
      </c>
      <c r="N6" s="218">
        <v>112698</v>
      </c>
      <c r="O6" s="218">
        <v>176374</v>
      </c>
      <c r="P6" s="215"/>
      <c r="Q6" s="219">
        <v>738547</v>
      </c>
      <c r="R6" s="219">
        <v>185668</v>
      </c>
      <c r="S6" s="219">
        <v>112017</v>
      </c>
      <c r="T6" s="219">
        <v>317182</v>
      </c>
      <c r="U6" s="219">
        <v>123680</v>
      </c>
      <c r="V6" s="215"/>
      <c r="W6" s="219">
        <v>559370</v>
      </c>
      <c r="X6" s="217">
        <v>140887</v>
      </c>
      <c r="Y6" s="219">
        <v>139035</v>
      </c>
      <c r="Z6" s="219">
        <v>115999</v>
      </c>
      <c r="AA6" s="219">
        <v>163449</v>
      </c>
      <c r="AB6" s="215"/>
      <c r="AC6" s="219">
        <v>648564</v>
      </c>
      <c r="AD6" s="217">
        <v>208810</v>
      </c>
      <c r="AE6" s="219">
        <v>101971</v>
      </c>
      <c r="AF6" s="219">
        <v>170811</v>
      </c>
      <c r="AG6" s="216">
        <v>166972</v>
      </c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</row>
    <row r="7" spans="1:45" s="199" customFormat="1" ht="14.25" x14ac:dyDescent="0.25">
      <c r="A7" s="330" t="s">
        <v>321</v>
      </c>
      <c r="B7" s="220"/>
      <c r="C7" s="279">
        <v>178269</v>
      </c>
      <c r="D7" s="220"/>
      <c r="E7" s="279">
        <v>611779</v>
      </c>
      <c r="F7" s="279">
        <v>174722</v>
      </c>
      <c r="G7" s="279">
        <v>154166</v>
      </c>
      <c r="H7" s="279">
        <v>132574</v>
      </c>
      <c r="I7" s="279">
        <v>150317</v>
      </c>
      <c r="J7" s="220"/>
      <c r="K7" s="279">
        <v>156107</v>
      </c>
      <c r="L7" s="221">
        <v>156107</v>
      </c>
      <c r="M7" s="279">
        <v>0</v>
      </c>
      <c r="N7" s="241">
        <v>0</v>
      </c>
      <c r="O7" s="241">
        <v>0</v>
      </c>
      <c r="P7" s="220"/>
      <c r="Q7" s="222">
        <v>0</v>
      </c>
      <c r="R7" s="222">
        <v>0</v>
      </c>
      <c r="S7" s="222">
        <v>0</v>
      </c>
      <c r="T7" s="222">
        <v>0</v>
      </c>
      <c r="U7" s="222">
        <v>0</v>
      </c>
      <c r="V7" s="220"/>
      <c r="W7" s="222">
        <v>0</v>
      </c>
      <c r="X7" s="221">
        <v>0</v>
      </c>
      <c r="Y7" s="222">
        <v>0</v>
      </c>
      <c r="Z7" s="222">
        <v>0</v>
      </c>
      <c r="AA7" s="222">
        <v>0</v>
      </c>
      <c r="AB7" s="220"/>
      <c r="AC7" s="222">
        <v>0</v>
      </c>
      <c r="AD7" s="221">
        <v>0</v>
      </c>
      <c r="AE7" s="222">
        <v>0</v>
      </c>
      <c r="AF7" s="222">
        <v>0</v>
      </c>
      <c r="AG7" s="279">
        <v>0</v>
      </c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</row>
    <row r="8" spans="1:45" s="91" customFormat="1" x14ac:dyDescent="0.2">
      <c r="A8" s="187" t="s">
        <v>131</v>
      </c>
      <c r="B8" s="231"/>
      <c r="C8" s="216">
        <v>6065</v>
      </c>
      <c r="D8" s="153"/>
      <c r="E8" s="216">
        <v>27513</v>
      </c>
      <c r="F8" s="216">
        <v>-4866</v>
      </c>
      <c r="G8" s="216">
        <v>3884</v>
      </c>
      <c r="H8" s="216">
        <v>14913</v>
      </c>
      <c r="I8" s="216">
        <v>13582</v>
      </c>
      <c r="J8" s="231"/>
      <c r="K8" s="216">
        <v>19252</v>
      </c>
      <c r="L8" s="216">
        <v>-9871</v>
      </c>
      <c r="M8" s="216">
        <v>10786</v>
      </c>
      <c r="N8" s="219">
        <v>3726</v>
      </c>
      <c r="O8" s="219">
        <v>14611</v>
      </c>
      <c r="P8" s="231"/>
      <c r="Q8" s="219">
        <v>22260</v>
      </c>
      <c r="R8" s="219">
        <v>-4011</v>
      </c>
      <c r="S8" s="219">
        <v>9538</v>
      </c>
      <c r="T8" s="219">
        <v>8960</v>
      </c>
      <c r="U8" s="219">
        <v>7773</v>
      </c>
      <c r="V8" s="215"/>
      <c r="W8" s="219">
        <v>32563</v>
      </c>
      <c r="X8" s="219">
        <v>5086</v>
      </c>
      <c r="Y8" s="219">
        <v>10285</v>
      </c>
      <c r="Z8" s="219">
        <v>8863</v>
      </c>
      <c r="AA8" s="219">
        <v>8329</v>
      </c>
      <c r="AB8" s="215"/>
      <c r="AC8" s="219">
        <v>77628</v>
      </c>
      <c r="AD8" s="219">
        <v>20488</v>
      </c>
      <c r="AE8" s="219">
        <v>20938</v>
      </c>
      <c r="AF8" s="219">
        <v>21198</v>
      </c>
      <c r="AG8" s="219">
        <v>15004</v>
      </c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</row>
    <row r="9" spans="1:45" s="91" customFormat="1" x14ac:dyDescent="0.2">
      <c r="A9" s="168" t="s">
        <v>132</v>
      </c>
      <c r="B9" s="231"/>
      <c r="C9" s="217">
        <v>-33350</v>
      </c>
      <c r="D9" s="153"/>
      <c r="E9" s="217">
        <v>-94281</v>
      </c>
      <c r="F9" s="217">
        <v>-13154</v>
      </c>
      <c r="G9" s="217">
        <v>-23525</v>
      </c>
      <c r="H9" s="217">
        <v>-35553</v>
      </c>
      <c r="I9" s="217">
        <v>-22049</v>
      </c>
      <c r="J9" s="231"/>
      <c r="K9" s="217">
        <v>-205874</v>
      </c>
      <c r="L9" s="216">
        <v>-153206</v>
      </c>
      <c r="M9" s="216">
        <v>-14775</v>
      </c>
      <c r="N9" s="219">
        <v>-33319</v>
      </c>
      <c r="O9" s="219">
        <v>-4574</v>
      </c>
      <c r="P9" s="231"/>
      <c r="Q9" s="218">
        <v>-81251</v>
      </c>
      <c r="R9" s="218">
        <v>-40096</v>
      </c>
      <c r="S9" s="218">
        <v>-3633</v>
      </c>
      <c r="T9" s="218">
        <v>-16846</v>
      </c>
      <c r="U9" s="218">
        <v>-20676</v>
      </c>
      <c r="V9" s="215"/>
      <c r="W9" s="218">
        <v>-66134</v>
      </c>
      <c r="X9" s="218">
        <v>-8034</v>
      </c>
      <c r="Y9" s="218">
        <v>-8802</v>
      </c>
      <c r="Z9" s="218">
        <v>-30661</v>
      </c>
      <c r="AA9" s="218">
        <v>-18637</v>
      </c>
      <c r="AB9" s="215"/>
      <c r="AC9" s="218">
        <v>-161149</v>
      </c>
      <c r="AD9" s="218">
        <v>-40850</v>
      </c>
      <c r="AE9" s="218">
        <v>-43522</v>
      </c>
      <c r="AF9" s="218">
        <v>-32563</v>
      </c>
      <c r="AG9" s="217">
        <v>-44214</v>
      </c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</row>
    <row r="10" spans="1:45" s="91" customFormat="1" x14ac:dyDescent="0.2">
      <c r="A10" s="52" t="s">
        <v>133</v>
      </c>
      <c r="B10" s="231"/>
      <c r="C10" s="225">
        <v>666426</v>
      </c>
      <c r="D10" s="153"/>
      <c r="E10" s="225">
        <v>2327824</v>
      </c>
      <c r="F10" s="225">
        <v>499245</v>
      </c>
      <c r="G10" s="225">
        <v>622057</v>
      </c>
      <c r="H10" s="225">
        <v>538177</v>
      </c>
      <c r="I10" s="225">
        <v>668345</v>
      </c>
      <c r="J10" s="231"/>
      <c r="K10" s="225">
        <v>2129871</v>
      </c>
      <c r="L10" s="225">
        <v>524629</v>
      </c>
      <c r="M10" s="225">
        <v>711101</v>
      </c>
      <c r="N10" s="224">
        <v>385085</v>
      </c>
      <c r="O10" s="224">
        <v>509056</v>
      </c>
      <c r="P10" s="231"/>
      <c r="Q10" s="224">
        <v>1945439</v>
      </c>
      <c r="R10" s="224">
        <v>433182</v>
      </c>
      <c r="S10" s="224">
        <v>403059</v>
      </c>
      <c r="T10" s="224">
        <v>644850</v>
      </c>
      <c r="U10" s="224">
        <v>464348</v>
      </c>
      <c r="V10" s="215"/>
      <c r="W10" s="224">
        <v>1667618</v>
      </c>
      <c r="X10" s="225">
        <v>273519</v>
      </c>
      <c r="Y10" s="224">
        <v>456506</v>
      </c>
      <c r="Z10" s="224">
        <v>387698</v>
      </c>
      <c r="AA10" s="224">
        <v>549895</v>
      </c>
      <c r="AB10" s="215"/>
      <c r="AC10" s="224">
        <v>1574626</v>
      </c>
      <c r="AD10" s="224">
        <v>305762</v>
      </c>
      <c r="AE10" s="224">
        <v>405185</v>
      </c>
      <c r="AF10" s="225">
        <v>443371</v>
      </c>
      <c r="AG10" s="224">
        <v>420308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</row>
    <row r="11" spans="1:45" s="46" customFormat="1" x14ac:dyDescent="0.2">
      <c r="B11" s="231"/>
      <c r="C11" s="231"/>
      <c r="D11" s="153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</row>
    <row r="12" spans="1:45" s="114" customFormat="1" x14ac:dyDescent="0.2">
      <c r="A12" s="173" t="s">
        <v>322</v>
      </c>
      <c r="B12" s="231"/>
      <c r="C12" s="216"/>
      <c r="D12" s="153"/>
      <c r="E12" s="216"/>
      <c r="F12" s="216"/>
      <c r="G12" s="216"/>
      <c r="H12" s="216"/>
      <c r="I12" s="216"/>
      <c r="J12" s="231"/>
      <c r="K12" s="216"/>
      <c r="L12" s="216"/>
      <c r="M12" s="216"/>
      <c r="N12" s="219"/>
      <c r="O12" s="219"/>
      <c r="P12" s="231"/>
      <c r="Q12" s="216"/>
      <c r="R12" s="216"/>
      <c r="S12" s="216"/>
      <c r="T12" s="216"/>
      <c r="U12" s="216"/>
      <c r="V12" s="231"/>
      <c r="W12" s="216"/>
      <c r="X12" s="216"/>
      <c r="Y12" s="216"/>
      <c r="Z12" s="216"/>
      <c r="AA12" s="216"/>
      <c r="AB12" s="231"/>
      <c r="AC12" s="216"/>
      <c r="AD12" s="216"/>
      <c r="AE12" s="216"/>
      <c r="AF12" s="216"/>
      <c r="AG12" s="216"/>
      <c r="AH12" s="46"/>
      <c r="AI12" s="46"/>
      <c r="AJ12" s="46"/>
      <c r="AK12" s="58"/>
      <c r="AL12" s="58"/>
      <c r="AM12" s="58"/>
      <c r="AN12" s="58"/>
      <c r="AO12" s="58"/>
      <c r="AP12" s="58"/>
      <c r="AQ12" s="58"/>
      <c r="AR12" s="58"/>
      <c r="AS12" s="58"/>
    </row>
    <row r="13" spans="1:45" s="91" customFormat="1" x14ac:dyDescent="0.2">
      <c r="A13" s="53" t="s">
        <v>294</v>
      </c>
      <c r="B13" s="231"/>
      <c r="C13" s="216"/>
      <c r="D13" s="153"/>
      <c r="E13" s="216"/>
      <c r="F13" s="216"/>
      <c r="G13" s="216"/>
      <c r="H13" s="216"/>
      <c r="I13" s="216"/>
      <c r="J13" s="231"/>
      <c r="K13" s="216"/>
      <c r="L13" s="216"/>
      <c r="M13" s="216"/>
      <c r="N13" s="219"/>
      <c r="O13" s="219"/>
      <c r="P13" s="231"/>
      <c r="Q13" s="226"/>
      <c r="R13" s="226"/>
      <c r="S13" s="226"/>
      <c r="T13" s="226"/>
      <c r="U13" s="226"/>
      <c r="V13" s="235"/>
      <c r="W13" s="226"/>
      <c r="X13" s="226"/>
      <c r="Y13" s="226"/>
      <c r="Z13" s="226"/>
      <c r="AA13" s="226"/>
      <c r="AB13" s="235"/>
      <c r="AC13" s="226"/>
      <c r="AD13" s="226"/>
      <c r="AE13" s="226"/>
      <c r="AF13" s="226"/>
      <c r="AG13" s="22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</row>
    <row r="14" spans="1:45" s="91" customFormat="1" x14ac:dyDescent="0.2">
      <c r="A14" s="35" t="s">
        <v>140</v>
      </c>
      <c r="B14" s="231"/>
      <c r="C14" s="216">
        <v>1447113</v>
      </c>
      <c r="D14" s="153"/>
      <c r="E14" s="216">
        <v>7178766</v>
      </c>
      <c r="F14" s="216">
        <v>2077804</v>
      </c>
      <c r="G14" s="216">
        <v>1654285</v>
      </c>
      <c r="H14" s="216">
        <v>1649971</v>
      </c>
      <c r="I14" s="216">
        <v>1796706</v>
      </c>
      <c r="J14" s="231"/>
      <c r="K14" s="216">
        <v>5932050</v>
      </c>
      <c r="L14" s="216">
        <v>1714166</v>
      </c>
      <c r="M14" s="216">
        <v>1373007</v>
      </c>
      <c r="N14" s="219">
        <v>1337303</v>
      </c>
      <c r="O14" s="219">
        <v>1507574</v>
      </c>
      <c r="P14" s="231"/>
      <c r="Q14" s="219">
        <v>4181390</v>
      </c>
      <c r="R14" s="219">
        <v>1171369</v>
      </c>
      <c r="S14" s="219">
        <v>1020599</v>
      </c>
      <c r="T14" s="219">
        <v>988101</v>
      </c>
      <c r="U14" s="219">
        <v>1001321</v>
      </c>
      <c r="V14" s="215"/>
      <c r="W14" s="219">
        <v>3616656</v>
      </c>
      <c r="X14" s="217">
        <v>947835</v>
      </c>
      <c r="Y14" s="219">
        <v>844910</v>
      </c>
      <c r="Z14" s="219">
        <v>868296</v>
      </c>
      <c r="AA14" s="219">
        <v>955615</v>
      </c>
      <c r="AB14" s="215"/>
      <c r="AC14" s="216">
        <v>4266175</v>
      </c>
      <c r="AD14" s="217">
        <v>1094726</v>
      </c>
      <c r="AE14" s="216">
        <v>985142</v>
      </c>
      <c r="AF14" s="216">
        <v>1000653</v>
      </c>
      <c r="AG14" s="216">
        <v>1185654</v>
      </c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</row>
    <row r="15" spans="1:45" s="91" customFormat="1" x14ac:dyDescent="0.2">
      <c r="A15" s="177" t="s">
        <v>62</v>
      </c>
      <c r="B15" s="231"/>
      <c r="C15" s="228">
        <v>50605</v>
      </c>
      <c r="D15" s="153"/>
      <c r="E15" s="228">
        <v>153203</v>
      </c>
      <c r="F15" s="228">
        <v>36063</v>
      </c>
      <c r="G15" s="228">
        <v>66914</v>
      </c>
      <c r="H15" s="228">
        <v>32582</v>
      </c>
      <c r="I15" s="228">
        <v>17644</v>
      </c>
      <c r="J15" s="231"/>
      <c r="K15" s="228">
        <v>125312</v>
      </c>
      <c r="L15" s="228">
        <v>38262</v>
      </c>
      <c r="M15" s="228">
        <v>6353</v>
      </c>
      <c r="N15" s="226">
        <v>31018</v>
      </c>
      <c r="O15" s="226">
        <v>49679</v>
      </c>
      <c r="P15" s="231"/>
      <c r="Q15" s="226">
        <v>105725</v>
      </c>
      <c r="R15" s="226">
        <v>23480</v>
      </c>
      <c r="S15" s="226">
        <v>-330</v>
      </c>
      <c r="T15" s="226">
        <v>21672</v>
      </c>
      <c r="U15" s="226">
        <v>60903</v>
      </c>
      <c r="V15" s="215"/>
      <c r="W15" s="228">
        <v>207613</v>
      </c>
      <c r="X15" s="256">
        <v>8438</v>
      </c>
      <c r="Y15" s="219">
        <v>42040</v>
      </c>
      <c r="Z15" s="228">
        <v>47668</v>
      </c>
      <c r="AA15" s="228">
        <v>109467</v>
      </c>
      <c r="AB15" s="215"/>
      <c r="AC15" s="228">
        <v>220280</v>
      </c>
      <c r="AD15" s="256">
        <v>37496</v>
      </c>
      <c r="AE15" s="228">
        <v>63908</v>
      </c>
      <c r="AF15" s="228">
        <v>76679</v>
      </c>
      <c r="AG15" s="228">
        <v>42197</v>
      </c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</row>
    <row r="16" spans="1:45" s="116" customFormat="1" x14ac:dyDescent="0.2">
      <c r="A16" s="35" t="s">
        <v>274</v>
      </c>
      <c r="B16" s="231"/>
      <c r="C16" s="216">
        <v>217</v>
      </c>
      <c r="D16" s="153"/>
      <c r="E16" s="216">
        <v>793</v>
      </c>
      <c r="F16" s="216">
        <v>243</v>
      </c>
      <c r="G16" s="216">
        <v>216</v>
      </c>
      <c r="H16" s="216">
        <v>169</v>
      </c>
      <c r="I16" s="216">
        <v>165</v>
      </c>
      <c r="J16" s="231"/>
      <c r="K16" s="216">
        <v>783</v>
      </c>
      <c r="L16" s="216">
        <v>194</v>
      </c>
      <c r="M16" s="216">
        <v>221</v>
      </c>
      <c r="N16" s="219">
        <v>179</v>
      </c>
      <c r="O16" s="219">
        <v>189</v>
      </c>
      <c r="P16" s="231"/>
      <c r="Q16" s="219">
        <v>757</v>
      </c>
      <c r="R16" s="219">
        <v>211</v>
      </c>
      <c r="S16" s="219">
        <v>198</v>
      </c>
      <c r="T16" s="219">
        <v>149</v>
      </c>
      <c r="U16" s="219">
        <v>199</v>
      </c>
      <c r="V16" s="263"/>
      <c r="W16" s="233">
        <v>625</v>
      </c>
      <c r="X16" s="218">
        <v>237</v>
      </c>
      <c r="Y16" s="219">
        <v>133</v>
      </c>
      <c r="Z16" s="233">
        <v>135</v>
      </c>
      <c r="AA16" s="233">
        <v>120</v>
      </c>
      <c r="AB16" s="215"/>
      <c r="AC16" s="234">
        <v>425</v>
      </c>
      <c r="AD16" s="217">
        <v>101</v>
      </c>
      <c r="AE16" s="234">
        <v>150</v>
      </c>
      <c r="AF16" s="234">
        <v>90</v>
      </c>
      <c r="AG16" s="234">
        <v>84</v>
      </c>
      <c r="AH16" s="46"/>
      <c r="AI16" s="46"/>
      <c r="AJ16" s="46"/>
      <c r="AK16" s="97"/>
      <c r="AL16" s="97"/>
      <c r="AM16" s="97"/>
      <c r="AN16" s="97"/>
      <c r="AO16" s="97"/>
      <c r="AP16" s="97"/>
      <c r="AQ16" s="97"/>
      <c r="AR16" s="97"/>
      <c r="AS16" s="97"/>
    </row>
    <row r="17" spans="1:45" s="116" customFormat="1" x14ac:dyDescent="0.2">
      <c r="A17" s="188" t="s">
        <v>59</v>
      </c>
      <c r="B17" s="231"/>
      <c r="C17" s="228">
        <v>50822</v>
      </c>
      <c r="D17" s="153"/>
      <c r="E17" s="228">
        <v>153996</v>
      </c>
      <c r="F17" s="228">
        <v>36306</v>
      </c>
      <c r="G17" s="228">
        <v>67130</v>
      </c>
      <c r="H17" s="228">
        <v>32751</v>
      </c>
      <c r="I17" s="228">
        <v>17809</v>
      </c>
      <c r="J17" s="231"/>
      <c r="K17" s="228">
        <v>126095</v>
      </c>
      <c r="L17" s="228">
        <v>38456</v>
      </c>
      <c r="M17" s="228">
        <v>6574</v>
      </c>
      <c r="N17" s="226">
        <v>31197</v>
      </c>
      <c r="O17" s="226">
        <v>49868</v>
      </c>
      <c r="P17" s="231"/>
      <c r="Q17" s="227">
        <v>106482</v>
      </c>
      <c r="R17" s="227">
        <v>23691</v>
      </c>
      <c r="S17" s="227">
        <v>-132</v>
      </c>
      <c r="T17" s="227">
        <v>21821</v>
      </c>
      <c r="U17" s="227">
        <v>61102</v>
      </c>
      <c r="V17" s="263"/>
      <c r="W17" s="227">
        <v>208238</v>
      </c>
      <c r="X17" s="227">
        <v>8675</v>
      </c>
      <c r="Y17" s="227">
        <v>42173</v>
      </c>
      <c r="Z17" s="227">
        <v>47803</v>
      </c>
      <c r="AA17" s="227">
        <v>109587</v>
      </c>
      <c r="AB17" s="215"/>
      <c r="AC17" s="256">
        <v>220705</v>
      </c>
      <c r="AD17" s="256">
        <v>37597</v>
      </c>
      <c r="AE17" s="256">
        <v>64058</v>
      </c>
      <c r="AF17" s="256">
        <v>76769</v>
      </c>
      <c r="AG17" s="256">
        <v>42281</v>
      </c>
      <c r="AH17" s="46"/>
      <c r="AI17" s="46"/>
      <c r="AJ17" s="46"/>
      <c r="AK17" s="97"/>
      <c r="AL17" s="97"/>
      <c r="AM17" s="97"/>
      <c r="AN17" s="97"/>
      <c r="AO17" s="97"/>
      <c r="AP17" s="97"/>
      <c r="AQ17" s="97"/>
      <c r="AR17" s="97"/>
      <c r="AS17" s="97"/>
    </row>
    <row r="18" spans="1:45" s="91" customFormat="1" x14ac:dyDescent="0.2">
      <c r="A18" s="188" t="s">
        <v>63</v>
      </c>
      <c r="B18" s="231"/>
      <c r="C18" s="228">
        <v>1371512</v>
      </c>
      <c r="D18" s="153"/>
      <c r="E18" s="228">
        <v>15219</v>
      </c>
      <c r="F18" s="228">
        <v>14071</v>
      </c>
      <c r="G18" s="228">
        <v>236</v>
      </c>
      <c r="H18" s="228">
        <v>769</v>
      </c>
      <c r="I18" s="228">
        <v>143</v>
      </c>
      <c r="J18" s="231"/>
      <c r="K18" s="228">
        <v>26520</v>
      </c>
      <c r="L18" s="228">
        <v>2671</v>
      </c>
      <c r="M18" s="228">
        <v>6775</v>
      </c>
      <c r="N18" s="226">
        <v>17027</v>
      </c>
      <c r="O18" s="226">
        <v>46</v>
      </c>
      <c r="P18" s="231"/>
      <c r="Q18" s="256">
        <v>4057</v>
      </c>
      <c r="R18" s="256">
        <v>1092</v>
      </c>
      <c r="S18" s="256">
        <v>412</v>
      </c>
      <c r="T18" s="256">
        <v>643</v>
      </c>
      <c r="U18" s="256">
        <v>1911</v>
      </c>
      <c r="V18" s="215"/>
      <c r="W18" s="256">
        <v>6204</v>
      </c>
      <c r="X18" s="256">
        <v>4665</v>
      </c>
      <c r="Y18" s="256">
        <v>361</v>
      </c>
      <c r="Z18" s="256">
        <v>295</v>
      </c>
      <c r="AA18" s="256">
        <v>883</v>
      </c>
      <c r="AB18" s="215"/>
      <c r="AC18" s="256">
        <v>323</v>
      </c>
      <c r="AD18" s="256">
        <v>4</v>
      </c>
      <c r="AE18" s="256">
        <v>313</v>
      </c>
      <c r="AF18" s="257">
        <v>0</v>
      </c>
      <c r="AG18" s="256">
        <v>6</v>
      </c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1:45" s="114" customFormat="1" x14ac:dyDescent="0.2">
      <c r="A19" s="46"/>
      <c r="B19" s="231"/>
      <c r="C19" s="231"/>
      <c r="D19" s="153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15"/>
      <c r="R19" s="215"/>
      <c r="S19" s="215"/>
      <c r="T19" s="215"/>
      <c r="U19" s="215"/>
      <c r="V19" s="23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46"/>
      <c r="AI19" s="46"/>
      <c r="AJ19" s="46"/>
      <c r="AK19" s="58"/>
      <c r="AL19" s="58"/>
      <c r="AM19" s="58"/>
      <c r="AN19" s="58"/>
      <c r="AO19" s="58"/>
      <c r="AP19" s="58"/>
      <c r="AQ19" s="58"/>
      <c r="AR19" s="58"/>
      <c r="AS19" s="58"/>
    </row>
    <row r="20" spans="1:45" s="91" customFormat="1" x14ac:dyDescent="0.2">
      <c r="A20" s="53" t="s">
        <v>317</v>
      </c>
      <c r="B20" s="231"/>
      <c r="C20" s="216"/>
      <c r="D20" s="153"/>
      <c r="E20" s="216"/>
      <c r="F20" s="216"/>
      <c r="G20" s="216"/>
      <c r="H20" s="216"/>
      <c r="I20" s="216"/>
      <c r="J20" s="231"/>
      <c r="K20" s="216"/>
      <c r="L20" s="216"/>
      <c r="M20" s="216"/>
      <c r="N20" s="219"/>
      <c r="O20" s="219"/>
      <c r="P20" s="231"/>
      <c r="Q20" s="226"/>
      <c r="R20" s="226"/>
      <c r="S20" s="226"/>
      <c r="T20" s="226"/>
      <c r="U20" s="226"/>
      <c r="V20" s="235"/>
      <c r="W20" s="226"/>
      <c r="X20" s="226"/>
      <c r="Y20" s="226"/>
      <c r="Z20" s="226"/>
      <c r="AA20" s="226"/>
      <c r="AB20" s="235"/>
      <c r="AC20" s="226"/>
      <c r="AD20" s="226"/>
      <c r="AE20" s="226"/>
      <c r="AF20" s="226"/>
      <c r="AG20" s="22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1:45" s="91" customFormat="1" x14ac:dyDescent="0.2">
      <c r="A21" s="35" t="s">
        <v>140</v>
      </c>
      <c r="B21" s="231"/>
      <c r="C21" s="216">
        <v>839784</v>
      </c>
      <c r="D21" s="153"/>
      <c r="E21" s="216">
        <v>3083878</v>
      </c>
      <c r="F21" s="216">
        <v>810333</v>
      </c>
      <c r="G21" s="216">
        <v>742284</v>
      </c>
      <c r="H21" s="216">
        <v>742912</v>
      </c>
      <c r="I21" s="216">
        <v>788349</v>
      </c>
      <c r="J21" s="231"/>
      <c r="K21" s="216">
        <v>3069481</v>
      </c>
      <c r="L21" s="216">
        <v>801209</v>
      </c>
      <c r="M21" s="216">
        <v>767917</v>
      </c>
      <c r="N21" s="219">
        <v>722309</v>
      </c>
      <c r="O21" s="219">
        <v>778046</v>
      </c>
      <c r="P21" s="231"/>
      <c r="Q21" s="219">
        <v>2987548</v>
      </c>
      <c r="R21" s="219">
        <v>771664</v>
      </c>
      <c r="S21" s="219">
        <v>713608</v>
      </c>
      <c r="T21" s="219">
        <v>720496</v>
      </c>
      <c r="U21" s="219">
        <v>781780</v>
      </c>
      <c r="V21" s="215"/>
      <c r="W21" s="219">
        <v>2979285</v>
      </c>
      <c r="X21" s="217">
        <v>764711</v>
      </c>
      <c r="Y21" s="219">
        <v>719308</v>
      </c>
      <c r="Z21" s="219">
        <v>727965</v>
      </c>
      <c r="AA21" s="219">
        <v>767301</v>
      </c>
      <c r="AB21" s="215"/>
      <c r="AC21" s="216">
        <v>2811961</v>
      </c>
      <c r="AD21" s="217">
        <v>716679</v>
      </c>
      <c r="AE21" s="216">
        <v>688110</v>
      </c>
      <c r="AF21" s="216">
        <v>685051</v>
      </c>
      <c r="AG21" s="216">
        <v>722121</v>
      </c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1:45" s="120" customFormat="1" x14ac:dyDescent="0.2">
      <c r="A22" s="189" t="s">
        <v>295</v>
      </c>
      <c r="B22" s="281"/>
      <c r="C22" s="258">
        <v>807878</v>
      </c>
      <c r="D22" s="118"/>
      <c r="E22" s="258">
        <v>2887972</v>
      </c>
      <c r="F22" s="258">
        <v>746882</v>
      </c>
      <c r="G22" s="258">
        <v>708221</v>
      </c>
      <c r="H22" s="258">
        <v>684971</v>
      </c>
      <c r="I22" s="258">
        <v>747898</v>
      </c>
      <c r="J22" s="281"/>
      <c r="K22" s="258">
        <v>2824487</v>
      </c>
      <c r="L22" s="258">
        <v>721931</v>
      </c>
      <c r="M22" s="258">
        <v>693726</v>
      </c>
      <c r="N22" s="261">
        <v>666818</v>
      </c>
      <c r="O22" s="261">
        <v>742012</v>
      </c>
      <c r="P22" s="281"/>
      <c r="Q22" s="258">
        <v>2697728</v>
      </c>
      <c r="R22" s="258">
        <v>695791</v>
      </c>
      <c r="S22" s="258">
        <v>658918</v>
      </c>
      <c r="T22" s="258">
        <v>642950</v>
      </c>
      <c r="U22" s="258">
        <v>700068</v>
      </c>
      <c r="V22" s="282"/>
      <c r="W22" s="259">
        <v>2658862</v>
      </c>
      <c r="X22" s="260">
        <v>673629</v>
      </c>
      <c r="Y22" s="258">
        <v>646503</v>
      </c>
      <c r="Z22" s="259">
        <v>650300</v>
      </c>
      <c r="AA22" s="259">
        <v>688430</v>
      </c>
      <c r="AB22" s="282"/>
      <c r="AC22" s="259">
        <v>2595185</v>
      </c>
      <c r="AD22" s="260">
        <v>661459</v>
      </c>
      <c r="AE22" s="259">
        <v>631411</v>
      </c>
      <c r="AF22" s="259">
        <v>632241</v>
      </c>
      <c r="AG22" s="259">
        <v>670074</v>
      </c>
      <c r="AH22" s="119"/>
      <c r="AI22" s="46"/>
      <c r="AJ22" s="46"/>
      <c r="AK22" s="119"/>
      <c r="AL22" s="119"/>
      <c r="AM22" s="119"/>
      <c r="AN22" s="119"/>
      <c r="AO22" s="119"/>
      <c r="AP22" s="119"/>
      <c r="AQ22" s="119"/>
      <c r="AR22" s="119"/>
      <c r="AS22" s="119"/>
    </row>
    <row r="23" spans="1:45" s="120" customFormat="1" x14ac:dyDescent="0.2">
      <c r="A23" s="190" t="s">
        <v>296</v>
      </c>
      <c r="B23" s="281"/>
      <c r="C23" s="258">
        <v>13487</v>
      </c>
      <c r="D23" s="118"/>
      <c r="E23" s="258">
        <v>67564</v>
      </c>
      <c r="F23" s="258">
        <v>19845</v>
      </c>
      <c r="G23" s="258">
        <v>16421</v>
      </c>
      <c r="H23" s="258">
        <v>15599</v>
      </c>
      <c r="I23" s="258">
        <v>15699</v>
      </c>
      <c r="J23" s="281"/>
      <c r="K23" s="258">
        <v>98092</v>
      </c>
      <c r="L23" s="258">
        <v>43616</v>
      </c>
      <c r="M23" s="258">
        <v>23315</v>
      </c>
      <c r="N23" s="261">
        <v>19680</v>
      </c>
      <c r="O23" s="261">
        <v>11481</v>
      </c>
      <c r="P23" s="281"/>
      <c r="Q23" s="260">
        <v>93694</v>
      </c>
      <c r="R23" s="260">
        <v>24899</v>
      </c>
      <c r="S23" s="260">
        <v>17489</v>
      </c>
      <c r="T23" s="260">
        <v>33351</v>
      </c>
      <c r="U23" s="260">
        <v>17956</v>
      </c>
      <c r="V23" s="282"/>
      <c r="W23" s="259">
        <v>110371</v>
      </c>
      <c r="X23" s="260">
        <v>32676</v>
      </c>
      <c r="Y23" s="260">
        <v>27652</v>
      </c>
      <c r="Z23" s="259">
        <v>29719</v>
      </c>
      <c r="AA23" s="259">
        <v>20324</v>
      </c>
      <c r="AB23" s="282"/>
      <c r="AC23" s="259">
        <v>129147</v>
      </c>
      <c r="AD23" s="260">
        <v>36223</v>
      </c>
      <c r="AE23" s="259">
        <v>29522</v>
      </c>
      <c r="AF23" s="259">
        <v>41479</v>
      </c>
      <c r="AG23" s="259">
        <v>21923</v>
      </c>
      <c r="AH23" s="119"/>
      <c r="AI23" s="46"/>
      <c r="AJ23" s="46"/>
      <c r="AK23" s="119"/>
      <c r="AL23" s="119"/>
      <c r="AM23" s="119"/>
      <c r="AN23" s="119"/>
      <c r="AO23" s="119"/>
      <c r="AP23" s="119"/>
      <c r="AQ23" s="119"/>
      <c r="AR23" s="119"/>
      <c r="AS23" s="119"/>
    </row>
    <row r="24" spans="1:45" s="123" customFormat="1" x14ac:dyDescent="0.2">
      <c r="A24" s="189" t="s">
        <v>138</v>
      </c>
      <c r="B24" s="281"/>
      <c r="C24" s="258">
        <v>17378</v>
      </c>
      <c r="D24" s="118"/>
      <c r="E24" s="258">
        <v>128342</v>
      </c>
      <c r="F24" s="258">
        <v>43606</v>
      </c>
      <c r="G24" s="258">
        <v>17642</v>
      </c>
      <c r="H24" s="258">
        <v>42342</v>
      </c>
      <c r="I24" s="258">
        <v>24752</v>
      </c>
      <c r="J24" s="281"/>
      <c r="K24" s="258">
        <v>146902</v>
      </c>
      <c r="L24" s="258">
        <v>35662</v>
      </c>
      <c r="M24" s="258">
        <v>50875</v>
      </c>
      <c r="N24" s="261">
        <v>35811</v>
      </c>
      <c r="O24" s="261">
        <v>24553</v>
      </c>
      <c r="P24" s="281"/>
      <c r="Q24" s="260">
        <v>196126</v>
      </c>
      <c r="R24" s="260">
        <v>50974</v>
      </c>
      <c r="S24" s="260">
        <v>37201</v>
      </c>
      <c r="T24" s="260">
        <v>44195</v>
      </c>
      <c r="U24" s="260">
        <v>63756</v>
      </c>
      <c r="V24" s="283"/>
      <c r="W24" s="259">
        <v>210052</v>
      </c>
      <c r="X24" s="260">
        <v>58406</v>
      </c>
      <c r="Y24" s="260">
        <v>45154</v>
      </c>
      <c r="Z24" s="259">
        <v>47946</v>
      </c>
      <c r="AA24" s="259">
        <v>58547</v>
      </c>
      <c r="AB24" s="282"/>
      <c r="AC24" s="259">
        <v>87629</v>
      </c>
      <c r="AD24" s="260">
        <v>18997</v>
      </c>
      <c r="AE24" s="259">
        <v>27177</v>
      </c>
      <c r="AF24" s="259">
        <v>11331</v>
      </c>
      <c r="AG24" s="259">
        <v>30124</v>
      </c>
      <c r="AH24" s="119"/>
      <c r="AI24" s="46"/>
      <c r="AJ24" s="46"/>
      <c r="AK24" s="122"/>
      <c r="AL24" s="122"/>
      <c r="AM24" s="122"/>
      <c r="AN24" s="122"/>
      <c r="AO24" s="122"/>
      <c r="AP24" s="122"/>
      <c r="AQ24" s="122"/>
      <c r="AR24" s="122"/>
      <c r="AS24" s="122"/>
    </row>
    <row r="25" spans="1:45" s="91" customFormat="1" x14ac:dyDescent="0.2">
      <c r="A25" s="177" t="s">
        <v>62</v>
      </c>
      <c r="B25" s="231"/>
      <c r="C25" s="228">
        <v>142538</v>
      </c>
      <c r="D25" s="153"/>
      <c r="E25" s="228">
        <v>631607</v>
      </c>
      <c r="F25" s="228">
        <v>135476</v>
      </c>
      <c r="G25" s="228">
        <v>167384</v>
      </c>
      <c r="H25" s="228">
        <v>155748</v>
      </c>
      <c r="I25" s="228">
        <v>172999</v>
      </c>
      <c r="J25" s="231"/>
      <c r="K25" s="228">
        <v>702059</v>
      </c>
      <c r="L25" s="228">
        <v>197864</v>
      </c>
      <c r="M25" s="228">
        <v>177873</v>
      </c>
      <c r="N25" s="226">
        <v>160133</v>
      </c>
      <c r="O25" s="226">
        <v>166189</v>
      </c>
      <c r="P25" s="231"/>
      <c r="Q25" s="228">
        <v>730257</v>
      </c>
      <c r="R25" s="228">
        <v>150329</v>
      </c>
      <c r="S25" s="228">
        <v>176706</v>
      </c>
      <c r="T25" s="228">
        <v>215234</v>
      </c>
      <c r="U25" s="228">
        <v>187988</v>
      </c>
      <c r="V25" s="215"/>
      <c r="W25" s="228">
        <v>549253</v>
      </c>
      <c r="X25" s="256">
        <v>28525</v>
      </c>
      <c r="Y25" s="228">
        <v>177468</v>
      </c>
      <c r="Z25" s="228">
        <v>150691</v>
      </c>
      <c r="AA25" s="228">
        <v>192569</v>
      </c>
      <c r="AB25" s="215"/>
      <c r="AC25" s="228">
        <v>415550</v>
      </c>
      <c r="AD25" s="256">
        <v>-13900</v>
      </c>
      <c r="AE25" s="228">
        <v>168763</v>
      </c>
      <c r="AF25" s="228">
        <v>115035</v>
      </c>
      <c r="AG25" s="228">
        <v>145652</v>
      </c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1:45" s="116" customFormat="1" x14ac:dyDescent="0.2">
      <c r="A26" s="35" t="s">
        <v>274</v>
      </c>
      <c r="B26" s="231"/>
      <c r="C26" s="216">
        <v>119835</v>
      </c>
      <c r="D26" s="153"/>
      <c r="E26" s="216">
        <v>479720</v>
      </c>
      <c r="F26" s="216">
        <v>118382</v>
      </c>
      <c r="G26" s="216">
        <v>119400</v>
      </c>
      <c r="H26" s="216">
        <v>109807</v>
      </c>
      <c r="I26" s="216">
        <v>132131</v>
      </c>
      <c r="J26" s="231"/>
      <c r="K26" s="216">
        <v>436823</v>
      </c>
      <c r="L26" s="216">
        <v>108166</v>
      </c>
      <c r="M26" s="216">
        <v>111419</v>
      </c>
      <c r="N26" s="219">
        <v>110650</v>
      </c>
      <c r="O26" s="219">
        <v>106588</v>
      </c>
      <c r="P26" s="231"/>
      <c r="Q26" s="219">
        <v>429144</v>
      </c>
      <c r="R26" s="219">
        <v>117601</v>
      </c>
      <c r="S26" s="219">
        <v>108563</v>
      </c>
      <c r="T26" s="219">
        <v>98499</v>
      </c>
      <c r="U26" s="219">
        <v>104481</v>
      </c>
      <c r="V26" s="263"/>
      <c r="W26" s="234">
        <v>384328</v>
      </c>
      <c r="X26" s="217">
        <v>98380</v>
      </c>
      <c r="Y26" s="219">
        <v>96347</v>
      </c>
      <c r="Z26" s="234">
        <v>95003</v>
      </c>
      <c r="AA26" s="233">
        <v>94598</v>
      </c>
      <c r="AB26" s="215"/>
      <c r="AC26" s="234">
        <v>373328</v>
      </c>
      <c r="AD26" s="217">
        <v>93617</v>
      </c>
      <c r="AE26" s="234">
        <v>92977</v>
      </c>
      <c r="AF26" s="234">
        <v>92121</v>
      </c>
      <c r="AG26" s="234">
        <v>94613</v>
      </c>
      <c r="AH26" s="46"/>
      <c r="AI26" s="46"/>
      <c r="AJ26" s="46"/>
      <c r="AK26" s="97"/>
      <c r="AL26" s="97"/>
      <c r="AM26" s="97"/>
      <c r="AN26" s="97"/>
      <c r="AO26" s="97"/>
      <c r="AP26" s="97"/>
      <c r="AQ26" s="97"/>
      <c r="AR26" s="97"/>
      <c r="AS26" s="97"/>
    </row>
    <row r="27" spans="1:45" s="116" customFormat="1" x14ac:dyDescent="0.2">
      <c r="A27" s="188" t="s">
        <v>59</v>
      </c>
      <c r="B27" s="231"/>
      <c r="C27" s="228">
        <v>262373</v>
      </c>
      <c r="D27" s="235"/>
      <c r="E27" s="228">
        <v>1111327</v>
      </c>
      <c r="F27" s="228">
        <v>253858</v>
      </c>
      <c r="G27" s="228">
        <v>286784</v>
      </c>
      <c r="H27" s="228">
        <v>265555</v>
      </c>
      <c r="I27" s="228">
        <v>305130</v>
      </c>
      <c r="J27" s="235"/>
      <c r="K27" s="228">
        <v>1138882</v>
      </c>
      <c r="L27" s="228">
        <v>306030</v>
      </c>
      <c r="M27" s="228">
        <v>289292</v>
      </c>
      <c r="N27" s="226">
        <v>270783</v>
      </c>
      <c r="O27" s="226">
        <v>272777</v>
      </c>
      <c r="P27" s="235"/>
      <c r="Q27" s="227">
        <v>1159401</v>
      </c>
      <c r="R27" s="227">
        <v>267930</v>
      </c>
      <c r="S27" s="227">
        <v>285269</v>
      </c>
      <c r="T27" s="227">
        <v>313733</v>
      </c>
      <c r="U27" s="227">
        <v>292469</v>
      </c>
      <c r="V27" s="263"/>
      <c r="W27" s="256">
        <v>933581</v>
      </c>
      <c r="X27" s="256">
        <v>126905</v>
      </c>
      <c r="Y27" s="227">
        <v>273815</v>
      </c>
      <c r="Z27" s="256">
        <v>245694</v>
      </c>
      <c r="AA27" s="227">
        <v>287167</v>
      </c>
      <c r="AB27" s="263"/>
      <c r="AC27" s="256">
        <v>788878</v>
      </c>
      <c r="AD27" s="256">
        <v>79717</v>
      </c>
      <c r="AE27" s="256">
        <v>261740</v>
      </c>
      <c r="AF27" s="256">
        <v>207156</v>
      </c>
      <c r="AG27" s="256">
        <v>240265</v>
      </c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</row>
    <row r="28" spans="1:45" s="91" customFormat="1" x14ac:dyDescent="0.2">
      <c r="A28" s="188" t="s">
        <v>63</v>
      </c>
      <c r="B28" s="231"/>
      <c r="C28" s="228">
        <v>149976</v>
      </c>
      <c r="D28" s="153"/>
      <c r="E28" s="228">
        <v>920413</v>
      </c>
      <c r="F28" s="228">
        <v>274937</v>
      </c>
      <c r="G28" s="228">
        <v>221161</v>
      </c>
      <c r="H28" s="228">
        <v>249448</v>
      </c>
      <c r="I28" s="228">
        <v>174867</v>
      </c>
      <c r="J28" s="231"/>
      <c r="K28" s="228">
        <v>925106</v>
      </c>
      <c r="L28" s="228">
        <v>434394</v>
      </c>
      <c r="M28" s="228">
        <v>233067</v>
      </c>
      <c r="N28" s="226">
        <v>174813</v>
      </c>
      <c r="O28" s="226">
        <v>82832</v>
      </c>
      <c r="P28" s="231"/>
      <c r="Q28" s="227">
        <v>825677</v>
      </c>
      <c r="R28" s="227">
        <v>393908</v>
      </c>
      <c r="S28" s="227">
        <v>191294</v>
      </c>
      <c r="T28" s="227">
        <v>155496</v>
      </c>
      <c r="U28" s="227">
        <v>84979</v>
      </c>
      <c r="V28" s="215"/>
      <c r="W28" s="256">
        <v>900173</v>
      </c>
      <c r="X28" s="256">
        <v>420611</v>
      </c>
      <c r="Y28" s="227">
        <v>185060</v>
      </c>
      <c r="Z28" s="256">
        <v>162277</v>
      </c>
      <c r="AA28" s="227">
        <v>121875</v>
      </c>
      <c r="AB28" s="215"/>
      <c r="AC28" s="256">
        <v>895673</v>
      </c>
      <c r="AD28" s="256">
        <v>390178</v>
      </c>
      <c r="AE28" s="256">
        <v>199967</v>
      </c>
      <c r="AF28" s="256">
        <v>203368</v>
      </c>
      <c r="AG28" s="256">
        <v>102160</v>
      </c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1:45" s="114" customFormat="1" x14ac:dyDescent="0.2">
      <c r="A29" s="46"/>
      <c r="B29" s="231"/>
      <c r="C29" s="231"/>
      <c r="D29" s="153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46"/>
      <c r="AI29" s="46"/>
      <c r="AJ29" s="46"/>
      <c r="AK29" s="58"/>
      <c r="AL29" s="58"/>
      <c r="AM29" s="58"/>
      <c r="AN29" s="58"/>
      <c r="AO29" s="58"/>
      <c r="AP29" s="58"/>
      <c r="AQ29" s="58"/>
      <c r="AR29" s="58"/>
      <c r="AS29" s="58"/>
    </row>
    <row r="30" spans="1:45" s="91" customFormat="1" x14ac:dyDescent="0.2">
      <c r="A30" s="53" t="s">
        <v>297</v>
      </c>
      <c r="B30" s="231"/>
      <c r="C30" s="216"/>
      <c r="D30" s="153"/>
      <c r="E30" s="216"/>
      <c r="F30" s="216"/>
      <c r="G30" s="216"/>
      <c r="H30" s="216"/>
      <c r="I30" s="216"/>
      <c r="J30" s="231"/>
      <c r="K30" s="216"/>
      <c r="L30" s="216"/>
      <c r="M30" s="216"/>
      <c r="N30" s="219"/>
      <c r="O30" s="219"/>
      <c r="P30" s="231"/>
      <c r="Q30" s="228"/>
      <c r="R30" s="228"/>
      <c r="S30" s="228"/>
      <c r="T30" s="228"/>
      <c r="U30" s="228"/>
      <c r="V30" s="235"/>
      <c r="W30" s="228"/>
      <c r="X30" s="228"/>
      <c r="Y30" s="228"/>
      <c r="Z30" s="228"/>
      <c r="AA30" s="228"/>
      <c r="AB30" s="235"/>
      <c r="AC30" s="228"/>
      <c r="AD30" s="228"/>
      <c r="AE30" s="228"/>
      <c r="AF30" s="228"/>
      <c r="AG30" s="228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1:45" s="91" customFormat="1" x14ac:dyDescent="0.2">
      <c r="A31" s="35" t="s">
        <v>140</v>
      </c>
      <c r="B31" s="231"/>
      <c r="C31" s="216">
        <v>889763</v>
      </c>
      <c r="D31" s="153"/>
      <c r="E31" s="216">
        <v>3310314</v>
      </c>
      <c r="F31" s="216">
        <v>852527</v>
      </c>
      <c r="G31" s="216">
        <v>768528</v>
      </c>
      <c r="H31" s="216">
        <v>812431</v>
      </c>
      <c r="I31" s="216">
        <v>876828</v>
      </c>
      <c r="J31" s="231"/>
      <c r="K31" s="216">
        <v>3531459</v>
      </c>
      <c r="L31" s="216">
        <v>875155</v>
      </c>
      <c r="M31" s="216">
        <v>1047856</v>
      </c>
      <c r="N31" s="219">
        <v>781503</v>
      </c>
      <c r="O31" s="219">
        <v>826945</v>
      </c>
      <c r="P31" s="231"/>
      <c r="Q31" s="219">
        <v>3489761</v>
      </c>
      <c r="R31" s="219">
        <v>903278</v>
      </c>
      <c r="S31" s="219">
        <v>786451</v>
      </c>
      <c r="T31" s="219">
        <v>983384</v>
      </c>
      <c r="U31" s="219">
        <v>816648</v>
      </c>
      <c r="V31" s="215"/>
      <c r="W31" s="219">
        <v>3118462</v>
      </c>
      <c r="X31" s="217">
        <v>823613</v>
      </c>
      <c r="Y31" s="219">
        <v>754243</v>
      </c>
      <c r="Z31" s="219">
        <v>743215</v>
      </c>
      <c r="AA31" s="219">
        <v>797391</v>
      </c>
      <c r="AB31" s="215"/>
      <c r="AC31" s="219">
        <v>3262512</v>
      </c>
      <c r="AD31" s="217">
        <v>910454</v>
      </c>
      <c r="AE31" s="219">
        <v>771627</v>
      </c>
      <c r="AF31" s="219">
        <v>761604</v>
      </c>
      <c r="AG31" s="219">
        <v>818827</v>
      </c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</row>
    <row r="32" spans="1:45" s="91" customFormat="1" x14ac:dyDescent="0.2">
      <c r="A32" s="189" t="s">
        <v>134</v>
      </c>
      <c r="B32" s="281"/>
      <c r="C32" s="258">
        <v>755149</v>
      </c>
      <c r="D32" s="118"/>
      <c r="E32" s="258">
        <v>2909673</v>
      </c>
      <c r="F32" s="258">
        <v>727773</v>
      </c>
      <c r="G32" s="258">
        <v>706078</v>
      </c>
      <c r="H32" s="258">
        <v>739218</v>
      </c>
      <c r="I32" s="258">
        <v>736604</v>
      </c>
      <c r="J32" s="281"/>
      <c r="K32" s="258">
        <v>2820195</v>
      </c>
      <c r="L32" s="258">
        <v>744583</v>
      </c>
      <c r="M32" s="258">
        <v>699059</v>
      </c>
      <c r="N32" s="261">
        <v>701625</v>
      </c>
      <c r="O32" s="261">
        <v>674928</v>
      </c>
      <c r="P32" s="281"/>
      <c r="Q32" s="261">
        <v>2774910</v>
      </c>
      <c r="R32" s="261">
        <v>732728</v>
      </c>
      <c r="S32" s="261">
        <v>708141</v>
      </c>
      <c r="T32" s="261">
        <v>645189</v>
      </c>
      <c r="U32" s="261">
        <v>688852</v>
      </c>
      <c r="V32" s="282"/>
      <c r="W32" s="261">
        <v>2713659</v>
      </c>
      <c r="X32" s="260">
        <v>693678</v>
      </c>
      <c r="Y32" s="261">
        <v>668371</v>
      </c>
      <c r="Z32" s="261">
        <v>663871</v>
      </c>
      <c r="AA32" s="261">
        <v>687739</v>
      </c>
      <c r="AB32" s="282"/>
      <c r="AC32" s="261">
        <v>2805124</v>
      </c>
      <c r="AD32" s="260">
        <v>781729</v>
      </c>
      <c r="AE32" s="261">
        <v>684732.86700000009</v>
      </c>
      <c r="AF32" s="261">
        <v>650544.53856999986</v>
      </c>
      <c r="AG32" s="261">
        <v>688117.59443000006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45" s="91" customFormat="1" x14ac:dyDescent="0.2">
      <c r="A33" s="190" t="s">
        <v>135</v>
      </c>
      <c r="B33" s="281"/>
      <c r="C33" s="258">
        <v>6409</v>
      </c>
      <c r="D33" s="118"/>
      <c r="E33" s="258">
        <v>45537</v>
      </c>
      <c r="F33" s="258">
        <v>9940</v>
      </c>
      <c r="G33" s="258">
        <v>8673</v>
      </c>
      <c r="H33" s="258">
        <v>4831</v>
      </c>
      <c r="I33" s="258">
        <v>22093</v>
      </c>
      <c r="J33" s="281"/>
      <c r="K33" s="258">
        <v>120290</v>
      </c>
      <c r="L33" s="258">
        <v>36227</v>
      </c>
      <c r="M33" s="258">
        <v>20365</v>
      </c>
      <c r="N33" s="261">
        <v>20080</v>
      </c>
      <c r="O33" s="261">
        <v>43618</v>
      </c>
      <c r="P33" s="281"/>
      <c r="Q33" s="261">
        <v>188035</v>
      </c>
      <c r="R33" s="261">
        <v>47237</v>
      </c>
      <c r="S33" s="261">
        <v>44886</v>
      </c>
      <c r="T33" s="261">
        <v>38462</v>
      </c>
      <c r="U33" s="261">
        <v>57450</v>
      </c>
      <c r="V33" s="282"/>
      <c r="W33" s="261">
        <v>179701</v>
      </c>
      <c r="X33" s="260">
        <v>65588</v>
      </c>
      <c r="Y33" s="261">
        <v>44821</v>
      </c>
      <c r="Z33" s="261">
        <v>35537</v>
      </c>
      <c r="AA33" s="261">
        <v>33755</v>
      </c>
      <c r="AB33" s="282"/>
      <c r="AC33" s="261">
        <v>213531</v>
      </c>
      <c r="AD33" s="260">
        <v>40929</v>
      </c>
      <c r="AE33" s="261">
        <v>51196</v>
      </c>
      <c r="AF33" s="261">
        <v>62699.360229999998</v>
      </c>
      <c r="AG33" s="261">
        <v>58706.639770000002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45" s="91" customFormat="1" ht="13.5" x14ac:dyDescent="0.25">
      <c r="A34" s="190" t="s">
        <v>316</v>
      </c>
      <c r="B34" s="281"/>
      <c r="C34" s="258">
        <v>5811</v>
      </c>
      <c r="D34" s="118"/>
      <c r="E34" s="258">
        <v>32713</v>
      </c>
      <c r="F34" s="258">
        <v>10642</v>
      </c>
      <c r="G34" s="258">
        <v>9509</v>
      </c>
      <c r="H34" s="258">
        <v>10941</v>
      </c>
      <c r="I34" s="258">
        <v>1621</v>
      </c>
      <c r="J34" s="281"/>
      <c r="K34" s="258">
        <v>0</v>
      </c>
      <c r="L34" s="258">
        <v>0</v>
      </c>
      <c r="M34" s="258">
        <v>0</v>
      </c>
      <c r="N34" s="261">
        <v>0</v>
      </c>
      <c r="O34" s="261">
        <v>0</v>
      </c>
      <c r="P34" s="281"/>
      <c r="Q34" s="261">
        <v>32942</v>
      </c>
      <c r="R34" s="261">
        <v>28017</v>
      </c>
      <c r="S34" s="261">
        <v>0</v>
      </c>
      <c r="T34" s="261">
        <v>4925</v>
      </c>
      <c r="U34" s="261">
        <v>0</v>
      </c>
      <c r="V34" s="282"/>
      <c r="W34" s="261">
        <v>14236</v>
      </c>
      <c r="X34" s="260">
        <v>4005</v>
      </c>
      <c r="Y34" s="261">
        <v>5645</v>
      </c>
      <c r="Z34" s="261">
        <v>3577</v>
      </c>
      <c r="AA34" s="261">
        <v>1009</v>
      </c>
      <c r="AB34" s="282"/>
      <c r="AC34" s="261">
        <v>62225</v>
      </c>
      <c r="AD34" s="260">
        <v>22377</v>
      </c>
      <c r="AE34" s="261">
        <v>24952</v>
      </c>
      <c r="AF34" s="261">
        <v>13136.74973</v>
      </c>
      <c r="AG34" s="261">
        <v>1759.25027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</row>
    <row r="35" spans="1:45" s="91" customFormat="1" x14ac:dyDescent="0.2">
      <c r="A35" s="190" t="s">
        <v>136</v>
      </c>
      <c r="B35" s="281"/>
      <c r="C35" s="258">
        <v>115953</v>
      </c>
      <c r="D35" s="118"/>
      <c r="E35" s="258">
        <v>296771</v>
      </c>
      <c r="F35" s="258">
        <v>97505</v>
      </c>
      <c r="G35" s="258">
        <v>36474</v>
      </c>
      <c r="H35" s="258">
        <v>51457</v>
      </c>
      <c r="I35" s="258">
        <v>111335</v>
      </c>
      <c r="J35" s="281"/>
      <c r="K35" s="258">
        <v>275153</v>
      </c>
      <c r="L35" s="258">
        <v>85756</v>
      </c>
      <c r="M35" s="258">
        <v>33770</v>
      </c>
      <c r="N35" s="261">
        <v>52571</v>
      </c>
      <c r="O35" s="261">
        <v>103056</v>
      </c>
      <c r="P35" s="281"/>
      <c r="Q35" s="261">
        <v>212961</v>
      </c>
      <c r="R35" s="261">
        <v>87671</v>
      </c>
      <c r="S35" s="261">
        <v>26960</v>
      </c>
      <c r="T35" s="261">
        <v>31639</v>
      </c>
      <c r="U35" s="261">
        <v>66691</v>
      </c>
      <c r="V35" s="282"/>
      <c r="W35" s="261">
        <v>189331</v>
      </c>
      <c r="X35" s="260">
        <v>56278</v>
      </c>
      <c r="Y35" s="261">
        <v>27930</v>
      </c>
      <c r="Z35" s="261">
        <v>33588</v>
      </c>
      <c r="AA35" s="261">
        <v>71535</v>
      </c>
      <c r="AB35" s="282"/>
      <c r="AC35" s="261">
        <v>178966</v>
      </c>
      <c r="AD35" s="260">
        <v>59753</v>
      </c>
      <c r="AE35" s="261">
        <v>23968</v>
      </c>
      <c r="AF35" s="261">
        <v>28633.459449999995</v>
      </c>
      <c r="AG35" s="261">
        <v>66611.540550000005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</row>
    <row r="36" spans="1:45" s="91" customFormat="1" x14ac:dyDescent="0.2">
      <c r="A36" s="190" t="s">
        <v>137</v>
      </c>
      <c r="B36" s="281"/>
      <c r="C36" s="258">
        <v>0</v>
      </c>
      <c r="D36" s="118"/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81"/>
      <c r="K36" s="258">
        <v>293147</v>
      </c>
      <c r="L36" s="258">
        <v>0</v>
      </c>
      <c r="M36" s="258">
        <v>293147</v>
      </c>
      <c r="N36" s="261">
        <v>0</v>
      </c>
      <c r="O36" s="261">
        <v>0</v>
      </c>
      <c r="P36" s="281"/>
      <c r="Q36" s="261">
        <v>257508</v>
      </c>
      <c r="R36" s="261">
        <v>0</v>
      </c>
      <c r="S36" s="261">
        <v>0</v>
      </c>
      <c r="T36" s="261">
        <v>257508</v>
      </c>
      <c r="U36" s="261">
        <v>0</v>
      </c>
      <c r="V36" s="282"/>
      <c r="W36" s="261">
        <v>964</v>
      </c>
      <c r="X36" s="260">
        <v>0</v>
      </c>
      <c r="Y36" s="261">
        <v>0</v>
      </c>
      <c r="Z36" s="261">
        <v>964</v>
      </c>
      <c r="AA36" s="261">
        <v>0</v>
      </c>
      <c r="AB36" s="282"/>
      <c r="AC36" s="261">
        <v>-21647</v>
      </c>
      <c r="AD36" s="260">
        <v>0</v>
      </c>
      <c r="AE36" s="261">
        <v>-21647</v>
      </c>
      <c r="AF36" s="261">
        <v>0</v>
      </c>
      <c r="AG36" s="261">
        <v>0</v>
      </c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1:45" s="91" customFormat="1" x14ac:dyDescent="0.2">
      <c r="A37" s="189" t="s">
        <v>138</v>
      </c>
      <c r="B37" s="281"/>
      <c r="C37" s="258">
        <v>6441</v>
      </c>
      <c r="D37" s="118"/>
      <c r="E37" s="258">
        <v>25620</v>
      </c>
      <c r="F37" s="258">
        <v>6667</v>
      </c>
      <c r="G37" s="258">
        <v>7794</v>
      </c>
      <c r="H37" s="258">
        <v>5984</v>
      </c>
      <c r="I37" s="258">
        <v>5175</v>
      </c>
      <c r="J37" s="281"/>
      <c r="K37" s="258">
        <v>22674</v>
      </c>
      <c r="L37" s="258">
        <v>8589</v>
      </c>
      <c r="M37" s="258">
        <v>1515</v>
      </c>
      <c r="N37" s="261">
        <v>7227</v>
      </c>
      <c r="O37" s="261">
        <v>5343</v>
      </c>
      <c r="P37" s="281"/>
      <c r="Q37" s="261">
        <v>23405</v>
      </c>
      <c r="R37" s="261">
        <v>7625</v>
      </c>
      <c r="S37" s="261">
        <v>6464</v>
      </c>
      <c r="T37" s="261">
        <v>5661</v>
      </c>
      <c r="U37" s="261">
        <v>3655</v>
      </c>
      <c r="V37" s="282"/>
      <c r="W37" s="261">
        <v>20571</v>
      </c>
      <c r="X37" s="260">
        <v>4064</v>
      </c>
      <c r="Y37" s="261">
        <v>7476</v>
      </c>
      <c r="Z37" s="261">
        <v>5678</v>
      </c>
      <c r="AA37" s="261">
        <v>3353</v>
      </c>
      <c r="AB37" s="282"/>
      <c r="AC37" s="261">
        <v>24313</v>
      </c>
      <c r="AD37" s="260">
        <v>5667</v>
      </c>
      <c r="AE37" s="261">
        <v>8425.1329999999143</v>
      </c>
      <c r="AF37" s="261">
        <v>6589.8920200001448</v>
      </c>
      <c r="AG37" s="261">
        <v>3631.5749799999262</v>
      </c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s="116" customFormat="1" x14ac:dyDescent="0.2">
      <c r="A38" s="177" t="s">
        <v>62</v>
      </c>
      <c r="B38" s="235"/>
      <c r="C38" s="228">
        <v>134543</v>
      </c>
      <c r="D38" s="235"/>
      <c r="E38" s="339">
        <v>178751</v>
      </c>
      <c r="F38" s="339">
        <v>-60210</v>
      </c>
      <c r="G38" s="339">
        <v>70396</v>
      </c>
      <c r="H38" s="339">
        <v>25689</v>
      </c>
      <c r="I38" s="228">
        <v>142876</v>
      </c>
      <c r="J38" s="235"/>
      <c r="K38" s="228">
        <v>-905467</v>
      </c>
      <c r="L38" s="228">
        <v>-1393828</v>
      </c>
      <c r="M38" s="228">
        <v>345363</v>
      </c>
      <c r="N38" s="226">
        <v>38115</v>
      </c>
      <c r="O38" s="226">
        <v>104883</v>
      </c>
      <c r="P38" s="235"/>
      <c r="Q38" s="226">
        <v>421325</v>
      </c>
      <c r="R38" s="226">
        <v>71458</v>
      </c>
      <c r="S38" s="226">
        <v>44137</v>
      </c>
      <c r="T38" s="226">
        <v>268702</v>
      </c>
      <c r="U38" s="226">
        <v>37028</v>
      </c>
      <c r="V38" s="263"/>
      <c r="W38" s="226">
        <v>199404</v>
      </c>
      <c r="X38" s="227">
        <v>56345</v>
      </c>
      <c r="Y38" s="226">
        <v>49967</v>
      </c>
      <c r="Z38" s="226">
        <v>24264</v>
      </c>
      <c r="AA38" s="226">
        <v>68828</v>
      </c>
      <c r="AB38" s="263"/>
      <c r="AC38" s="226">
        <v>301850</v>
      </c>
      <c r="AD38" s="256">
        <v>119467</v>
      </c>
      <c r="AE38" s="226">
        <v>20861</v>
      </c>
      <c r="AF38" s="226">
        <v>84331</v>
      </c>
      <c r="AG38" s="226">
        <v>77191</v>
      </c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</row>
    <row r="39" spans="1:45" s="91" customFormat="1" x14ac:dyDescent="0.2">
      <c r="A39" s="35" t="s">
        <v>274</v>
      </c>
      <c r="B39" s="231"/>
      <c r="C39" s="216">
        <v>67704</v>
      </c>
      <c r="D39" s="231"/>
      <c r="E39" s="216">
        <v>247931</v>
      </c>
      <c r="F39" s="216">
        <v>63781</v>
      </c>
      <c r="G39" s="216">
        <v>63222</v>
      </c>
      <c r="H39" s="216">
        <v>60248</v>
      </c>
      <c r="I39" s="216">
        <v>60680</v>
      </c>
      <c r="J39" s="231"/>
      <c r="K39" s="216">
        <v>299255</v>
      </c>
      <c r="L39" s="216">
        <v>79320</v>
      </c>
      <c r="M39" s="216">
        <v>73861</v>
      </c>
      <c r="N39" s="219">
        <v>74583</v>
      </c>
      <c r="O39" s="219">
        <v>71491</v>
      </c>
      <c r="P39" s="231"/>
      <c r="Q39" s="219">
        <v>286666</v>
      </c>
      <c r="R39" s="219">
        <v>83654</v>
      </c>
      <c r="S39" s="219">
        <v>67880</v>
      </c>
      <c r="T39" s="219">
        <v>48480</v>
      </c>
      <c r="U39" s="219">
        <v>86652</v>
      </c>
      <c r="V39" s="215"/>
      <c r="W39" s="233">
        <v>359966</v>
      </c>
      <c r="X39" s="218">
        <v>84542</v>
      </c>
      <c r="Y39" s="219">
        <v>89068</v>
      </c>
      <c r="Z39" s="233">
        <v>91735</v>
      </c>
      <c r="AA39" s="233">
        <v>94621</v>
      </c>
      <c r="AB39" s="215"/>
      <c r="AC39" s="234">
        <v>346714</v>
      </c>
      <c r="AD39" s="217">
        <v>89343</v>
      </c>
      <c r="AE39" s="234">
        <v>81110</v>
      </c>
      <c r="AF39" s="234">
        <v>86480</v>
      </c>
      <c r="AG39" s="234">
        <v>89781</v>
      </c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</row>
    <row r="40" spans="1:45" s="199" customFormat="1" ht="24" x14ac:dyDescent="0.25">
      <c r="A40" s="330" t="s">
        <v>319</v>
      </c>
      <c r="B40" s="335"/>
      <c r="C40" s="279">
        <v>0</v>
      </c>
      <c r="D40" s="335"/>
      <c r="E40" s="279">
        <v>90808</v>
      </c>
      <c r="F40" s="279">
        <v>48808</v>
      </c>
      <c r="G40" s="279">
        <v>0</v>
      </c>
      <c r="H40" s="279">
        <v>42000</v>
      </c>
      <c r="I40" s="279">
        <v>0</v>
      </c>
      <c r="J40" s="335"/>
      <c r="K40" s="279">
        <v>1501621</v>
      </c>
      <c r="L40" s="279">
        <v>1501621</v>
      </c>
      <c r="M40" s="279">
        <v>0</v>
      </c>
      <c r="N40" s="222">
        <v>0</v>
      </c>
      <c r="O40" s="222">
        <v>0</v>
      </c>
      <c r="P40" s="335"/>
      <c r="Q40" s="222">
        <v>30556</v>
      </c>
      <c r="R40" s="222">
        <v>30556</v>
      </c>
      <c r="S40" s="222">
        <v>0</v>
      </c>
      <c r="T40" s="222">
        <v>0</v>
      </c>
      <c r="U40" s="222">
        <v>0</v>
      </c>
      <c r="V40" s="220"/>
      <c r="W40" s="336">
        <v>0</v>
      </c>
      <c r="X40" s="241">
        <v>0</v>
      </c>
      <c r="Y40" s="222">
        <v>0</v>
      </c>
      <c r="Z40" s="336">
        <v>0</v>
      </c>
      <c r="AA40" s="336">
        <v>0</v>
      </c>
      <c r="AB40" s="220"/>
      <c r="AC40" s="331">
        <v>0</v>
      </c>
      <c r="AD40" s="221">
        <v>0</v>
      </c>
      <c r="AE40" s="331">
        <v>0</v>
      </c>
      <c r="AF40" s="331">
        <v>0</v>
      </c>
      <c r="AG40" s="331">
        <v>0</v>
      </c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</row>
    <row r="41" spans="1:45" s="116" customFormat="1" x14ac:dyDescent="0.2">
      <c r="A41" s="227" t="s">
        <v>59</v>
      </c>
      <c r="B41" s="235"/>
      <c r="C41" s="228">
        <v>202247</v>
      </c>
      <c r="D41" s="235"/>
      <c r="E41" s="228">
        <v>517490</v>
      </c>
      <c r="F41" s="228">
        <v>52379</v>
      </c>
      <c r="G41" s="228">
        <v>133618</v>
      </c>
      <c r="H41" s="228">
        <v>127937</v>
      </c>
      <c r="I41" s="228">
        <v>203556</v>
      </c>
      <c r="J41" s="235"/>
      <c r="K41" s="228">
        <v>895409</v>
      </c>
      <c r="L41" s="228">
        <v>187113</v>
      </c>
      <c r="M41" s="228">
        <v>419224</v>
      </c>
      <c r="N41" s="226">
        <v>112698</v>
      </c>
      <c r="O41" s="226">
        <v>176374</v>
      </c>
      <c r="P41" s="235"/>
      <c r="Q41" s="227">
        <v>738547</v>
      </c>
      <c r="R41" s="227">
        <v>185668</v>
      </c>
      <c r="S41" s="227">
        <v>112017</v>
      </c>
      <c r="T41" s="227">
        <v>317182</v>
      </c>
      <c r="U41" s="227">
        <v>123680</v>
      </c>
      <c r="V41" s="263"/>
      <c r="W41" s="227">
        <v>559370</v>
      </c>
      <c r="X41" s="227">
        <v>140887</v>
      </c>
      <c r="Y41" s="227">
        <v>139035</v>
      </c>
      <c r="Z41" s="227">
        <v>115999</v>
      </c>
      <c r="AA41" s="227">
        <v>163449</v>
      </c>
      <c r="AB41" s="263"/>
      <c r="AC41" s="256">
        <v>648564</v>
      </c>
      <c r="AD41" s="256">
        <v>208810</v>
      </c>
      <c r="AE41" s="256">
        <v>101971</v>
      </c>
      <c r="AF41" s="256">
        <v>170811</v>
      </c>
      <c r="AG41" s="256">
        <v>166972</v>
      </c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</row>
    <row r="42" spans="1:45" s="116" customFormat="1" x14ac:dyDescent="0.2">
      <c r="A42" s="55" t="s">
        <v>63</v>
      </c>
      <c r="B42" s="235"/>
      <c r="C42" s="228">
        <v>244595</v>
      </c>
      <c r="D42" s="154"/>
      <c r="E42" s="228">
        <v>1390165</v>
      </c>
      <c r="F42" s="228">
        <v>451786</v>
      </c>
      <c r="G42" s="228">
        <v>381598</v>
      </c>
      <c r="H42" s="228">
        <v>421342</v>
      </c>
      <c r="I42" s="228">
        <v>135438</v>
      </c>
      <c r="J42" s="235"/>
      <c r="K42" s="228">
        <v>1954870</v>
      </c>
      <c r="L42" s="228">
        <v>560383</v>
      </c>
      <c r="M42" s="228">
        <v>573192</v>
      </c>
      <c r="N42" s="226">
        <v>314286</v>
      </c>
      <c r="O42" s="226">
        <v>507009</v>
      </c>
      <c r="P42" s="235"/>
      <c r="Q42" s="227">
        <v>1845602</v>
      </c>
      <c r="R42" s="227">
        <v>715751</v>
      </c>
      <c r="S42" s="227">
        <v>393881</v>
      </c>
      <c r="T42" s="227">
        <v>513303</v>
      </c>
      <c r="U42" s="227">
        <v>222653</v>
      </c>
      <c r="V42" s="263"/>
      <c r="W42" s="256">
        <v>1264503</v>
      </c>
      <c r="X42" s="256">
        <v>405736</v>
      </c>
      <c r="Y42" s="227">
        <v>347247</v>
      </c>
      <c r="Z42" s="227">
        <v>283111</v>
      </c>
      <c r="AA42" s="227">
        <v>228409</v>
      </c>
      <c r="AB42" s="263"/>
      <c r="AC42" s="256">
        <v>901470</v>
      </c>
      <c r="AD42" s="256">
        <v>614289</v>
      </c>
      <c r="AE42" s="256">
        <v>130537</v>
      </c>
      <c r="AF42" s="256">
        <v>88247</v>
      </c>
      <c r="AG42" s="256">
        <v>68397</v>
      </c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</row>
    <row r="43" spans="1:45" s="116" customFormat="1" x14ac:dyDescent="0.2">
      <c r="A43" s="97"/>
      <c r="B43" s="235"/>
      <c r="C43" s="235"/>
      <c r="D43" s="154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</row>
    <row r="44" spans="1:45" s="116" customFormat="1" ht="14.25" x14ac:dyDescent="0.2">
      <c r="A44" s="90" t="s">
        <v>298</v>
      </c>
      <c r="B44" s="235"/>
      <c r="C44" s="228"/>
      <c r="D44" s="154"/>
      <c r="E44" s="228"/>
      <c r="F44" s="228"/>
      <c r="G44" s="228"/>
      <c r="H44" s="228"/>
      <c r="I44" s="228"/>
      <c r="J44" s="235"/>
      <c r="K44" s="228"/>
      <c r="L44" s="228"/>
      <c r="M44" s="228"/>
      <c r="N44" s="226"/>
      <c r="O44" s="226"/>
      <c r="P44" s="235"/>
      <c r="Q44" s="227"/>
      <c r="R44" s="227"/>
      <c r="S44" s="227"/>
      <c r="T44" s="227"/>
      <c r="U44" s="227"/>
      <c r="V44" s="263"/>
      <c r="W44" s="256"/>
      <c r="X44" s="256"/>
      <c r="Y44" s="227"/>
      <c r="Z44" s="227"/>
      <c r="AA44" s="227"/>
      <c r="AB44" s="263"/>
      <c r="AC44" s="256"/>
      <c r="AD44" s="256"/>
      <c r="AE44" s="256"/>
      <c r="AF44" s="256"/>
      <c r="AG44" s="25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</row>
    <row r="45" spans="1:45" s="91" customFormat="1" x14ac:dyDescent="0.2">
      <c r="A45" s="214" t="s">
        <v>140</v>
      </c>
      <c r="B45" s="231"/>
      <c r="C45" s="216">
        <v>465237</v>
      </c>
      <c r="D45" s="231"/>
      <c r="E45" s="216">
        <v>1785981</v>
      </c>
      <c r="F45" s="216">
        <v>471878</v>
      </c>
      <c r="G45" s="216">
        <v>465441</v>
      </c>
      <c r="H45" s="216">
        <v>428376</v>
      </c>
      <c r="I45" s="216">
        <v>420286</v>
      </c>
      <c r="J45" s="231"/>
      <c r="K45" s="216">
        <v>362580</v>
      </c>
      <c r="L45" s="216">
        <v>362580</v>
      </c>
      <c r="M45" s="234">
        <v>0</v>
      </c>
      <c r="N45" s="234">
        <v>0</v>
      </c>
      <c r="O45" s="234">
        <v>0</v>
      </c>
      <c r="P45" s="265"/>
      <c r="Q45" s="234">
        <v>0</v>
      </c>
      <c r="R45" s="234">
        <v>0</v>
      </c>
      <c r="S45" s="234">
        <v>0</v>
      </c>
      <c r="T45" s="234">
        <v>0</v>
      </c>
      <c r="U45" s="234">
        <v>0</v>
      </c>
      <c r="V45" s="265"/>
      <c r="W45" s="234">
        <v>0</v>
      </c>
      <c r="X45" s="234">
        <v>0</v>
      </c>
      <c r="Y45" s="234">
        <v>0</v>
      </c>
      <c r="Z45" s="234">
        <v>0</v>
      </c>
      <c r="AA45" s="234">
        <v>0</v>
      </c>
      <c r="AB45" s="265"/>
      <c r="AC45" s="234">
        <v>0</v>
      </c>
      <c r="AD45" s="234">
        <v>0</v>
      </c>
      <c r="AE45" s="234">
        <v>0</v>
      </c>
      <c r="AF45" s="234">
        <v>0</v>
      </c>
      <c r="AG45" s="234">
        <v>0</v>
      </c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</row>
    <row r="46" spans="1:45" s="116" customFormat="1" x14ac:dyDescent="0.2">
      <c r="A46" s="115" t="s">
        <v>141</v>
      </c>
      <c r="B46" s="235"/>
      <c r="C46" s="258">
        <v>448829</v>
      </c>
      <c r="D46" s="154"/>
      <c r="E46" s="258">
        <v>1724416</v>
      </c>
      <c r="F46" s="258">
        <v>452043</v>
      </c>
      <c r="G46" s="258">
        <v>453004</v>
      </c>
      <c r="H46" s="258">
        <v>414632</v>
      </c>
      <c r="I46" s="258">
        <v>405020</v>
      </c>
      <c r="J46" s="235"/>
      <c r="K46" s="258">
        <v>355452</v>
      </c>
      <c r="L46" s="258">
        <v>355452</v>
      </c>
      <c r="M46" s="234">
        <v>0</v>
      </c>
      <c r="N46" s="234">
        <v>0</v>
      </c>
      <c r="O46" s="234">
        <v>0</v>
      </c>
      <c r="P46" s="264"/>
      <c r="Q46" s="234">
        <v>0</v>
      </c>
      <c r="R46" s="234">
        <v>0</v>
      </c>
      <c r="S46" s="234">
        <v>0</v>
      </c>
      <c r="T46" s="234">
        <v>0</v>
      </c>
      <c r="U46" s="234">
        <v>0</v>
      </c>
      <c r="V46" s="264"/>
      <c r="W46" s="234">
        <v>0</v>
      </c>
      <c r="X46" s="234">
        <v>0</v>
      </c>
      <c r="Y46" s="234">
        <v>0</v>
      </c>
      <c r="Z46" s="234">
        <v>0</v>
      </c>
      <c r="AA46" s="234">
        <v>0</v>
      </c>
      <c r="AB46" s="264"/>
      <c r="AC46" s="234">
        <v>0</v>
      </c>
      <c r="AD46" s="234">
        <v>0</v>
      </c>
      <c r="AE46" s="234">
        <v>0</v>
      </c>
      <c r="AF46" s="234">
        <v>0</v>
      </c>
      <c r="AG46" s="234">
        <v>0</v>
      </c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</row>
    <row r="47" spans="1:45" s="116" customFormat="1" x14ac:dyDescent="0.2">
      <c r="A47" s="121" t="s">
        <v>299</v>
      </c>
      <c r="B47" s="235"/>
      <c r="C47" s="258">
        <v>13944</v>
      </c>
      <c r="D47" s="154"/>
      <c r="E47" s="258">
        <v>49896</v>
      </c>
      <c r="F47" s="258">
        <v>17223</v>
      </c>
      <c r="G47" s="258">
        <v>9615</v>
      </c>
      <c r="H47" s="258">
        <v>10602</v>
      </c>
      <c r="I47" s="258">
        <v>12456</v>
      </c>
      <c r="J47" s="235"/>
      <c r="K47" s="258">
        <v>3328</v>
      </c>
      <c r="L47" s="258">
        <v>3328</v>
      </c>
      <c r="M47" s="234">
        <v>0</v>
      </c>
      <c r="N47" s="234">
        <v>0</v>
      </c>
      <c r="O47" s="234">
        <v>0</v>
      </c>
      <c r="P47" s="264"/>
      <c r="Q47" s="234">
        <v>0</v>
      </c>
      <c r="R47" s="234">
        <v>0</v>
      </c>
      <c r="S47" s="234">
        <v>0</v>
      </c>
      <c r="T47" s="234">
        <v>0</v>
      </c>
      <c r="U47" s="234">
        <v>0</v>
      </c>
      <c r="V47" s="264"/>
      <c r="W47" s="234">
        <v>0</v>
      </c>
      <c r="X47" s="234">
        <v>0</v>
      </c>
      <c r="Y47" s="234">
        <v>0</v>
      </c>
      <c r="Z47" s="234">
        <v>0</v>
      </c>
      <c r="AA47" s="234">
        <v>0</v>
      </c>
      <c r="AB47" s="264"/>
      <c r="AC47" s="234">
        <v>0</v>
      </c>
      <c r="AD47" s="234">
        <v>0</v>
      </c>
      <c r="AE47" s="234">
        <v>0</v>
      </c>
      <c r="AF47" s="234">
        <v>0</v>
      </c>
      <c r="AG47" s="234">
        <v>0</v>
      </c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</row>
    <row r="48" spans="1:45" s="116" customFormat="1" x14ac:dyDescent="0.2">
      <c r="A48" s="115" t="s">
        <v>142</v>
      </c>
      <c r="B48" s="235"/>
      <c r="C48" s="258">
        <v>2464</v>
      </c>
      <c r="D48" s="154"/>
      <c r="E48" s="258">
        <v>11669</v>
      </c>
      <c r="F48" s="258">
        <v>2612</v>
      </c>
      <c r="G48" s="258">
        <v>2822</v>
      </c>
      <c r="H48" s="258">
        <v>3142</v>
      </c>
      <c r="I48" s="258">
        <v>3093</v>
      </c>
      <c r="J48" s="235"/>
      <c r="K48" s="258">
        <v>3800</v>
      </c>
      <c r="L48" s="258">
        <v>3800</v>
      </c>
      <c r="M48" s="234">
        <v>0</v>
      </c>
      <c r="N48" s="234">
        <v>0</v>
      </c>
      <c r="O48" s="234">
        <v>0</v>
      </c>
      <c r="P48" s="264"/>
      <c r="Q48" s="234">
        <v>0</v>
      </c>
      <c r="R48" s="234">
        <v>0</v>
      </c>
      <c r="S48" s="234">
        <v>0</v>
      </c>
      <c r="T48" s="234">
        <v>0</v>
      </c>
      <c r="U48" s="234">
        <v>0</v>
      </c>
      <c r="V48" s="264"/>
      <c r="W48" s="234">
        <v>0</v>
      </c>
      <c r="X48" s="234">
        <v>0</v>
      </c>
      <c r="Y48" s="234">
        <v>0</v>
      </c>
      <c r="Z48" s="234">
        <v>0</v>
      </c>
      <c r="AA48" s="234">
        <v>0</v>
      </c>
      <c r="AB48" s="264"/>
      <c r="AC48" s="234">
        <v>0</v>
      </c>
      <c r="AD48" s="234">
        <v>0</v>
      </c>
      <c r="AE48" s="234">
        <v>0</v>
      </c>
      <c r="AF48" s="234">
        <v>0</v>
      </c>
      <c r="AG48" s="234">
        <v>0</v>
      </c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</row>
    <row r="49" spans="1:45" s="116" customFormat="1" x14ac:dyDescent="0.2">
      <c r="A49" s="117" t="s">
        <v>62</v>
      </c>
      <c r="B49" s="235"/>
      <c r="C49" s="228">
        <v>89593</v>
      </c>
      <c r="D49" s="235"/>
      <c r="E49" s="228">
        <v>241189</v>
      </c>
      <c r="F49" s="228">
        <v>82250</v>
      </c>
      <c r="G49" s="228">
        <v>58582</v>
      </c>
      <c r="H49" s="228">
        <v>32924</v>
      </c>
      <c r="I49" s="228">
        <v>67433</v>
      </c>
      <c r="J49" s="235"/>
      <c r="K49" s="228">
        <v>115666</v>
      </c>
      <c r="L49" s="228">
        <v>115666</v>
      </c>
      <c r="M49" s="338">
        <v>0</v>
      </c>
      <c r="N49" s="338">
        <v>0</v>
      </c>
      <c r="O49" s="338">
        <v>0</v>
      </c>
      <c r="P49" s="264"/>
      <c r="Q49" s="338">
        <v>0</v>
      </c>
      <c r="R49" s="338">
        <v>0</v>
      </c>
      <c r="S49" s="338">
        <v>0</v>
      </c>
      <c r="T49" s="338">
        <v>0</v>
      </c>
      <c r="U49" s="338">
        <v>0</v>
      </c>
      <c r="V49" s="264"/>
      <c r="W49" s="338">
        <v>0</v>
      </c>
      <c r="X49" s="338">
        <v>0</v>
      </c>
      <c r="Y49" s="338">
        <v>0</v>
      </c>
      <c r="Z49" s="338">
        <v>0</v>
      </c>
      <c r="AA49" s="338">
        <v>0</v>
      </c>
      <c r="AB49" s="264"/>
      <c r="AC49" s="338">
        <v>0</v>
      </c>
      <c r="AD49" s="338">
        <v>0</v>
      </c>
      <c r="AE49" s="338">
        <v>0</v>
      </c>
      <c r="AF49" s="338">
        <v>0</v>
      </c>
      <c r="AG49" s="338">
        <v>0</v>
      </c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</row>
    <row r="50" spans="1:45" s="91" customFormat="1" x14ac:dyDescent="0.2">
      <c r="A50" s="214" t="s">
        <v>274</v>
      </c>
      <c r="B50" s="231"/>
      <c r="C50" s="216">
        <v>88676</v>
      </c>
      <c r="D50" s="231"/>
      <c r="E50" s="216">
        <v>363238</v>
      </c>
      <c r="F50" s="216">
        <v>92472</v>
      </c>
      <c r="G50" s="216">
        <v>88232</v>
      </c>
      <c r="H50" s="216">
        <v>99650</v>
      </c>
      <c r="I50" s="216">
        <v>82884</v>
      </c>
      <c r="J50" s="231"/>
      <c r="K50" s="216">
        <v>40441</v>
      </c>
      <c r="L50" s="216">
        <v>40441</v>
      </c>
      <c r="M50" s="234">
        <v>0</v>
      </c>
      <c r="N50" s="234">
        <v>0</v>
      </c>
      <c r="O50" s="234">
        <v>0</v>
      </c>
      <c r="P50" s="265"/>
      <c r="Q50" s="234">
        <v>0</v>
      </c>
      <c r="R50" s="234">
        <v>0</v>
      </c>
      <c r="S50" s="234">
        <v>0</v>
      </c>
      <c r="T50" s="234">
        <v>0</v>
      </c>
      <c r="U50" s="234">
        <v>0</v>
      </c>
      <c r="V50" s="265"/>
      <c r="W50" s="234">
        <v>0</v>
      </c>
      <c r="X50" s="234">
        <v>0</v>
      </c>
      <c r="Y50" s="234">
        <v>0</v>
      </c>
      <c r="Z50" s="234">
        <v>0</v>
      </c>
      <c r="AA50" s="234">
        <v>0</v>
      </c>
      <c r="AB50" s="265"/>
      <c r="AC50" s="234">
        <v>0</v>
      </c>
      <c r="AD50" s="234">
        <v>0</v>
      </c>
      <c r="AE50" s="234">
        <v>0</v>
      </c>
      <c r="AF50" s="234">
        <v>0</v>
      </c>
      <c r="AG50" s="234">
        <v>0</v>
      </c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</row>
    <row r="51" spans="1:45" s="199" customFormat="1" ht="24" x14ac:dyDescent="0.25">
      <c r="A51" s="330" t="s">
        <v>319</v>
      </c>
      <c r="B51" s="335"/>
      <c r="C51" s="279">
        <v>0</v>
      </c>
      <c r="D51" s="335"/>
      <c r="E51" s="279">
        <v>7353</v>
      </c>
      <c r="F51" s="279">
        <v>0</v>
      </c>
      <c r="G51" s="279">
        <v>7352</v>
      </c>
      <c r="H51" s="279">
        <v>0</v>
      </c>
      <c r="I51" s="279">
        <v>0</v>
      </c>
      <c r="J51" s="335"/>
      <c r="K51" s="279">
        <v>0</v>
      </c>
      <c r="L51" s="279">
        <v>0</v>
      </c>
      <c r="M51" s="331">
        <v>0</v>
      </c>
      <c r="N51" s="331">
        <v>0</v>
      </c>
      <c r="O51" s="331">
        <v>0</v>
      </c>
      <c r="P51" s="269"/>
      <c r="Q51" s="331">
        <v>0</v>
      </c>
      <c r="R51" s="331">
        <v>0</v>
      </c>
      <c r="S51" s="331">
        <v>0</v>
      </c>
      <c r="T51" s="331">
        <v>0</v>
      </c>
      <c r="U51" s="331">
        <v>0</v>
      </c>
      <c r="V51" s="269"/>
      <c r="W51" s="331">
        <v>0</v>
      </c>
      <c r="X51" s="331">
        <v>0</v>
      </c>
      <c r="Y51" s="331">
        <v>0</v>
      </c>
      <c r="Z51" s="331">
        <v>0</v>
      </c>
      <c r="AA51" s="331">
        <v>0</v>
      </c>
      <c r="AB51" s="269"/>
      <c r="AC51" s="331">
        <v>0</v>
      </c>
      <c r="AD51" s="331">
        <v>0</v>
      </c>
      <c r="AE51" s="331">
        <v>0</v>
      </c>
      <c r="AF51" s="331">
        <v>0</v>
      </c>
      <c r="AG51" s="331">
        <v>0</v>
      </c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</row>
    <row r="52" spans="1:45" s="116" customFormat="1" x14ac:dyDescent="0.2">
      <c r="A52" s="227" t="s">
        <v>59</v>
      </c>
      <c r="B52" s="235"/>
      <c r="C52" s="228">
        <v>178269</v>
      </c>
      <c r="D52" s="235"/>
      <c r="E52" s="228">
        <v>611779</v>
      </c>
      <c r="F52" s="228">
        <v>174722</v>
      </c>
      <c r="G52" s="228">
        <v>154166</v>
      </c>
      <c r="H52" s="228">
        <v>132574</v>
      </c>
      <c r="I52" s="228">
        <v>150317</v>
      </c>
      <c r="J52" s="235"/>
      <c r="K52" s="228">
        <v>156107</v>
      </c>
      <c r="L52" s="228">
        <v>156107</v>
      </c>
      <c r="M52" s="338">
        <v>0</v>
      </c>
      <c r="N52" s="338">
        <v>0</v>
      </c>
      <c r="O52" s="338">
        <v>0</v>
      </c>
      <c r="P52" s="264"/>
      <c r="Q52" s="338">
        <v>0</v>
      </c>
      <c r="R52" s="338">
        <v>0</v>
      </c>
      <c r="S52" s="338">
        <v>0</v>
      </c>
      <c r="T52" s="338">
        <v>0</v>
      </c>
      <c r="U52" s="338">
        <v>0</v>
      </c>
      <c r="V52" s="264"/>
      <c r="W52" s="338">
        <v>0</v>
      </c>
      <c r="X52" s="338">
        <v>0</v>
      </c>
      <c r="Y52" s="338">
        <v>0</v>
      </c>
      <c r="Z52" s="338">
        <v>0</v>
      </c>
      <c r="AA52" s="338">
        <v>0</v>
      </c>
      <c r="AB52" s="264"/>
      <c r="AC52" s="338">
        <v>0</v>
      </c>
      <c r="AD52" s="338">
        <v>0</v>
      </c>
      <c r="AE52" s="338">
        <v>0</v>
      </c>
      <c r="AF52" s="338">
        <v>0</v>
      </c>
      <c r="AG52" s="338">
        <v>0</v>
      </c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</row>
    <row r="53" spans="1:45" s="340" customFormat="1" x14ac:dyDescent="0.2">
      <c r="A53" s="227" t="s">
        <v>63</v>
      </c>
      <c r="B53" s="235"/>
      <c r="C53" s="228">
        <v>65426</v>
      </c>
      <c r="D53" s="235"/>
      <c r="E53" s="228">
        <v>307720</v>
      </c>
      <c r="F53" s="228">
        <v>92611</v>
      </c>
      <c r="G53" s="228">
        <v>62345</v>
      </c>
      <c r="H53" s="228">
        <v>91986</v>
      </c>
      <c r="I53" s="228">
        <v>60779</v>
      </c>
      <c r="J53" s="235"/>
      <c r="K53" s="228">
        <v>51114</v>
      </c>
      <c r="L53" s="228">
        <v>51114</v>
      </c>
      <c r="M53" s="338">
        <v>0</v>
      </c>
      <c r="N53" s="338">
        <v>0</v>
      </c>
      <c r="O53" s="338">
        <v>0</v>
      </c>
      <c r="P53" s="264"/>
      <c r="Q53" s="338">
        <v>0</v>
      </c>
      <c r="R53" s="338">
        <v>0</v>
      </c>
      <c r="S53" s="338">
        <v>0</v>
      </c>
      <c r="T53" s="338">
        <v>0</v>
      </c>
      <c r="U53" s="338">
        <v>0</v>
      </c>
      <c r="V53" s="264"/>
      <c r="W53" s="338">
        <v>0</v>
      </c>
      <c r="X53" s="338">
        <v>0</v>
      </c>
      <c r="Y53" s="338">
        <v>0</v>
      </c>
      <c r="Z53" s="338">
        <v>0</v>
      </c>
      <c r="AA53" s="338">
        <v>0</v>
      </c>
      <c r="AB53" s="264"/>
      <c r="AC53" s="338">
        <v>0</v>
      </c>
      <c r="AD53" s="338">
        <v>0</v>
      </c>
      <c r="AE53" s="338">
        <v>0</v>
      </c>
      <c r="AF53" s="338">
        <v>0</v>
      </c>
      <c r="AG53" s="338">
        <v>0</v>
      </c>
      <c r="AH53" s="263"/>
      <c r="AI53" s="263"/>
      <c r="AJ53" s="263"/>
      <c r="AK53" s="235"/>
      <c r="AL53" s="235"/>
      <c r="AM53" s="235"/>
      <c r="AN53" s="235"/>
      <c r="AO53" s="235"/>
      <c r="AP53" s="235"/>
      <c r="AQ53" s="235"/>
      <c r="AR53" s="235"/>
      <c r="AS53" s="235"/>
    </row>
    <row r="54" spans="1:45" s="91" customFormat="1" x14ac:dyDescent="0.2">
      <c r="A54" s="46"/>
      <c r="B54" s="231"/>
      <c r="C54" s="231"/>
      <c r="D54" s="153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15"/>
      <c r="R54" s="215"/>
      <c r="S54" s="215"/>
      <c r="T54" s="215"/>
      <c r="U54" s="215"/>
      <c r="V54" s="231"/>
      <c r="W54" s="231"/>
      <c r="X54" s="231"/>
      <c r="Y54" s="215"/>
      <c r="Z54" s="231"/>
      <c r="AA54" s="231"/>
      <c r="AB54" s="231"/>
      <c r="AC54" s="231"/>
      <c r="AD54" s="231"/>
      <c r="AE54" s="231"/>
      <c r="AF54" s="231"/>
      <c r="AG54" s="231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</row>
    <row r="55" spans="1:45" s="116" customFormat="1" x14ac:dyDescent="0.2">
      <c r="A55" s="53" t="s">
        <v>300</v>
      </c>
      <c r="B55" s="231"/>
      <c r="C55" s="216"/>
      <c r="D55" s="153"/>
      <c r="E55" s="216"/>
      <c r="F55" s="216"/>
      <c r="G55" s="216"/>
      <c r="H55" s="216"/>
      <c r="I55" s="216"/>
      <c r="J55" s="231"/>
      <c r="K55" s="216"/>
      <c r="L55" s="216"/>
      <c r="M55" s="216"/>
      <c r="N55" s="219"/>
      <c r="O55" s="219"/>
      <c r="P55" s="231"/>
      <c r="Q55" s="226"/>
      <c r="R55" s="226"/>
      <c r="S55" s="226"/>
      <c r="T55" s="226"/>
      <c r="U55" s="226"/>
      <c r="V55" s="215"/>
      <c r="W55" s="226"/>
      <c r="X55" s="228"/>
      <c r="Y55" s="226"/>
      <c r="Z55" s="226"/>
      <c r="AA55" s="226"/>
      <c r="AB55" s="215"/>
      <c r="AC55" s="226"/>
      <c r="AD55" s="228"/>
      <c r="AE55" s="226"/>
      <c r="AF55" s="226"/>
      <c r="AG55" s="226"/>
      <c r="AH55" s="46"/>
      <c r="AI55" s="46"/>
      <c r="AJ55" s="46"/>
      <c r="AK55" s="97"/>
      <c r="AL55" s="97"/>
      <c r="AM55" s="97"/>
      <c r="AN55" s="97"/>
      <c r="AO55" s="97"/>
      <c r="AP55" s="97"/>
      <c r="AQ55" s="97"/>
      <c r="AR55" s="97"/>
      <c r="AS55" s="97"/>
    </row>
    <row r="56" spans="1:45" s="116" customFormat="1" x14ac:dyDescent="0.2">
      <c r="A56" s="35" t="s">
        <v>140</v>
      </c>
      <c r="B56" s="231"/>
      <c r="C56" s="216">
        <v>129576</v>
      </c>
      <c r="D56" s="154"/>
      <c r="E56" s="216">
        <v>533901</v>
      </c>
      <c r="F56" s="216">
        <v>138912</v>
      </c>
      <c r="G56" s="216">
        <v>126441</v>
      </c>
      <c r="H56" s="216">
        <v>129574</v>
      </c>
      <c r="I56" s="216">
        <v>138974</v>
      </c>
      <c r="J56" s="231"/>
      <c r="K56" s="216">
        <v>549156</v>
      </c>
      <c r="L56" s="216">
        <v>162306</v>
      </c>
      <c r="M56" s="216">
        <v>139135</v>
      </c>
      <c r="N56" s="219">
        <v>118820</v>
      </c>
      <c r="O56" s="219">
        <v>128895</v>
      </c>
      <c r="P56" s="231"/>
      <c r="Q56" s="219">
        <v>418419</v>
      </c>
      <c r="R56" s="219">
        <v>154461</v>
      </c>
      <c r="S56" s="219">
        <v>113905</v>
      </c>
      <c r="T56" s="219">
        <v>86555</v>
      </c>
      <c r="U56" s="219">
        <v>63498</v>
      </c>
      <c r="V56" s="263"/>
      <c r="W56" s="216">
        <v>311478</v>
      </c>
      <c r="X56" s="218">
        <v>113513</v>
      </c>
      <c r="Y56" s="219">
        <v>62414</v>
      </c>
      <c r="Z56" s="216">
        <v>72361</v>
      </c>
      <c r="AA56" s="216">
        <v>63190</v>
      </c>
      <c r="AB56" s="215"/>
      <c r="AC56" s="216">
        <v>665696</v>
      </c>
      <c r="AD56" s="216">
        <v>163307</v>
      </c>
      <c r="AE56" s="216">
        <v>171179</v>
      </c>
      <c r="AF56" s="219">
        <v>182722</v>
      </c>
      <c r="AG56" s="219">
        <v>148488</v>
      </c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</row>
    <row r="57" spans="1:45" s="116" customFormat="1" x14ac:dyDescent="0.2">
      <c r="A57" s="177" t="s">
        <v>62</v>
      </c>
      <c r="B57" s="235"/>
      <c r="C57" s="228">
        <v>-4065</v>
      </c>
      <c r="D57" s="153"/>
      <c r="E57" s="228">
        <v>-747</v>
      </c>
      <c r="F57" s="228">
        <v>-13198</v>
      </c>
      <c r="G57" s="228">
        <v>-3362</v>
      </c>
      <c r="H57" s="228">
        <v>8255</v>
      </c>
      <c r="I57" s="228">
        <v>7558</v>
      </c>
      <c r="J57" s="235"/>
      <c r="K57" s="228">
        <v>-341</v>
      </c>
      <c r="L57" s="228">
        <v>-16178</v>
      </c>
      <c r="M57" s="228">
        <v>6499</v>
      </c>
      <c r="N57" s="226">
        <v>-602</v>
      </c>
      <c r="O57" s="226">
        <v>9940</v>
      </c>
      <c r="P57" s="235"/>
      <c r="Q57" s="228">
        <v>7803</v>
      </c>
      <c r="R57" s="228">
        <v>-8165</v>
      </c>
      <c r="S57" s="228">
        <v>6011</v>
      </c>
      <c r="T57" s="228">
        <v>5966</v>
      </c>
      <c r="U57" s="228">
        <v>3991</v>
      </c>
      <c r="V57" s="263"/>
      <c r="W57" s="227">
        <v>15065</v>
      </c>
      <c r="X57" s="256">
        <v>-269</v>
      </c>
      <c r="Y57" s="228">
        <v>6815</v>
      </c>
      <c r="Z57" s="227">
        <v>4992</v>
      </c>
      <c r="AA57" s="227">
        <v>3527</v>
      </c>
      <c r="AB57" s="263"/>
      <c r="AC57" s="227">
        <v>53807</v>
      </c>
      <c r="AD57" s="256">
        <v>14809</v>
      </c>
      <c r="AE57" s="227">
        <v>15143</v>
      </c>
      <c r="AF57" s="256">
        <v>14903</v>
      </c>
      <c r="AG57" s="226">
        <v>8952</v>
      </c>
      <c r="AH57" s="46"/>
      <c r="AI57" s="46"/>
      <c r="AJ57" s="46"/>
      <c r="AK57" s="97"/>
      <c r="AL57" s="97"/>
      <c r="AM57" s="97"/>
      <c r="AN57" s="97"/>
      <c r="AO57" s="97"/>
      <c r="AP57" s="97"/>
      <c r="AQ57" s="97"/>
      <c r="AR57" s="97"/>
      <c r="AS57" s="97"/>
    </row>
    <row r="58" spans="1:45" s="116" customFormat="1" x14ac:dyDescent="0.2">
      <c r="A58" s="35" t="s">
        <v>274</v>
      </c>
      <c r="B58" s="231"/>
      <c r="C58" s="216">
        <v>10130</v>
      </c>
      <c r="D58" s="154"/>
      <c r="E58" s="216">
        <v>28260</v>
      </c>
      <c r="F58" s="216">
        <v>8332</v>
      </c>
      <c r="G58" s="216">
        <v>7246</v>
      </c>
      <c r="H58" s="216">
        <v>6658</v>
      </c>
      <c r="I58" s="216">
        <v>6024</v>
      </c>
      <c r="J58" s="231"/>
      <c r="K58" s="216">
        <v>19593</v>
      </c>
      <c r="L58" s="216">
        <v>6307</v>
      </c>
      <c r="M58" s="216">
        <v>4287</v>
      </c>
      <c r="N58" s="219">
        <v>4328</v>
      </c>
      <c r="O58" s="219">
        <v>4671</v>
      </c>
      <c r="P58" s="231"/>
      <c r="Q58" s="219">
        <v>14457</v>
      </c>
      <c r="R58" s="219">
        <v>4154</v>
      </c>
      <c r="S58" s="219">
        <v>3527</v>
      </c>
      <c r="T58" s="219">
        <v>2994</v>
      </c>
      <c r="U58" s="219">
        <v>3782</v>
      </c>
      <c r="V58" s="263"/>
      <c r="W58" s="233">
        <v>17498</v>
      </c>
      <c r="X58" s="218">
        <v>5355</v>
      </c>
      <c r="Y58" s="219">
        <v>3470</v>
      </c>
      <c r="Z58" s="233">
        <v>3871</v>
      </c>
      <c r="AA58" s="233">
        <v>4802</v>
      </c>
      <c r="AB58" s="215"/>
      <c r="AC58" s="233">
        <v>23821</v>
      </c>
      <c r="AD58" s="218">
        <v>5679</v>
      </c>
      <c r="AE58" s="233">
        <v>5795</v>
      </c>
      <c r="AF58" s="233">
        <v>6295</v>
      </c>
      <c r="AG58" s="233">
        <v>6052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</row>
    <row r="59" spans="1:45" s="116" customFormat="1" x14ac:dyDescent="0.2">
      <c r="A59" s="188" t="s">
        <v>59</v>
      </c>
      <c r="B59" s="235"/>
      <c r="C59" s="228">
        <v>6065</v>
      </c>
      <c r="D59" s="154"/>
      <c r="E59" s="228">
        <v>27513</v>
      </c>
      <c r="F59" s="228">
        <v>-4866</v>
      </c>
      <c r="G59" s="228">
        <v>3884</v>
      </c>
      <c r="H59" s="228">
        <v>14913</v>
      </c>
      <c r="I59" s="228">
        <v>13582</v>
      </c>
      <c r="J59" s="235"/>
      <c r="K59" s="228">
        <v>19252</v>
      </c>
      <c r="L59" s="228">
        <v>-9871</v>
      </c>
      <c r="M59" s="228">
        <v>10786</v>
      </c>
      <c r="N59" s="226">
        <v>3726</v>
      </c>
      <c r="O59" s="226">
        <v>14611</v>
      </c>
      <c r="P59" s="235"/>
      <c r="Q59" s="227">
        <v>22260</v>
      </c>
      <c r="R59" s="227">
        <v>-4011</v>
      </c>
      <c r="S59" s="227">
        <v>9538</v>
      </c>
      <c r="T59" s="227">
        <v>8960</v>
      </c>
      <c r="U59" s="227">
        <v>7773</v>
      </c>
      <c r="V59" s="263"/>
      <c r="W59" s="227">
        <v>32563</v>
      </c>
      <c r="X59" s="227">
        <v>5086</v>
      </c>
      <c r="Y59" s="227">
        <v>10285</v>
      </c>
      <c r="Z59" s="227">
        <v>8863</v>
      </c>
      <c r="AA59" s="227">
        <v>8329</v>
      </c>
      <c r="AB59" s="263"/>
      <c r="AC59" s="256">
        <v>77628</v>
      </c>
      <c r="AD59" s="256">
        <v>20488</v>
      </c>
      <c r="AE59" s="256">
        <v>20938</v>
      </c>
      <c r="AF59" s="228">
        <v>21198</v>
      </c>
      <c r="AG59" s="227">
        <v>15004</v>
      </c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</row>
    <row r="60" spans="1:45" s="46" customFormat="1" x14ac:dyDescent="0.2">
      <c r="A60" s="188" t="s">
        <v>63</v>
      </c>
      <c r="B60" s="235"/>
      <c r="C60" s="228">
        <v>9898</v>
      </c>
      <c r="D60" s="152"/>
      <c r="E60" s="228">
        <v>108496</v>
      </c>
      <c r="F60" s="228">
        <v>54529</v>
      </c>
      <c r="G60" s="228">
        <v>17693</v>
      </c>
      <c r="H60" s="228">
        <v>26693</v>
      </c>
      <c r="I60" s="228">
        <v>9581</v>
      </c>
      <c r="J60" s="235"/>
      <c r="K60" s="228">
        <v>93846</v>
      </c>
      <c r="L60" s="228">
        <v>49191</v>
      </c>
      <c r="M60" s="228">
        <v>17933</v>
      </c>
      <c r="N60" s="226">
        <v>20098</v>
      </c>
      <c r="O60" s="226">
        <v>6623</v>
      </c>
      <c r="P60" s="235"/>
      <c r="Q60" s="227">
        <v>87539</v>
      </c>
      <c r="R60" s="227">
        <v>53094</v>
      </c>
      <c r="S60" s="227">
        <v>9509</v>
      </c>
      <c r="T60" s="227">
        <v>14466</v>
      </c>
      <c r="U60" s="227">
        <v>10470</v>
      </c>
      <c r="V60" s="263"/>
      <c r="W60" s="256">
        <v>22796</v>
      </c>
      <c r="X60" s="256">
        <v>10792</v>
      </c>
      <c r="Y60" s="254" t="s">
        <v>323</v>
      </c>
      <c r="Z60" s="256">
        <v>9460</v>
      </c>
      <c r="AA60" s="256">
        <v>9825</v>
      </c>
      <c r="AB60" s="263"/>
      <c r="AC60" s="256">
        <v>35537</v>
      </c>
      <c r="AD60" s="256">
        <v>19249</v>
      </c>
      <c r="AE60" s="256">
        <v>3089</v>
      </c>
      <c r="AF60" s="256">
        <v>6977</v>
      </c>
      <c r="AG60" s="227">
        <v>6222</v>
      </c>
    </row>
    <row r="61" spans="1:45" s="152" customFormat="1" x14ac:dyDescent="0.2">
      <c r="A61" s="46"/>
      <c r="B61" s="215"/>
      <c r="C61" s="215"/>
      <c r="E61" s="215"/>
      <c r="F61" s="215"/>
      <c r="W61" s="51"/>
      <c r="X61" s="51"/>
      <c r="Y61" s="51"/>
      <c r="Z61" s="51"/>
      <c r="AA61" s="51"/>
      <c r="AC61" s="51"/>
      <c r="AD61" s="51"/>
      <c r="AE61" s="51"/>
      <c r="AF61" s="51"/>
      <c r="AG61" s="51"/>
    </row>
    <row r="62" spans="1:45" s="152" customFormat="1" ht="12.75" x14ac:dyDescent="0.2">
      <c r="A62" s="160" t="s">
        <v>190</v>
      </c>
      <c r="B62" s="215"/>
      <c r="C62" s="215"/>
      <c r="E62" s="215"/>
      <c r="F62" s="215"/>
      <c r="W62" s="51"/>
      <c r="X62" s="51"/>
      <c r="Y62" s="51"/>
      <c r="Z62" s="51"/>
      <c r="AA62" s="51"/>
      <c r="AC62" s="51"/>
      <c r="AD62" s="51"/>
      <c r="AE62" s="51"/>
      <c r="AF62" s="51"/>
      <c r="AG62" s="51"/>
    </row>
    <row r="63" spans="1:45" s="152" customFormat="1" ht="12.75" x14ac:dyDescent="0.2">
      <c r="A63" s="201" t="s">
        <v>349</v>
      </c>
      <c r="B63" s="215"/>
      <c r="C63" s="215"/>
      <c r="E63" s="215"/>
      <c r="F63" s="215"/>
      <c r="W63" s="51"/>
      <c r="X63" s="51"/>
      <c r="Y63" s="51"/>
      <c r="Z63" s="51"/>
      <c r="AA63" s="51"/>
      <c r="AC63" s="51"/>
      <c r="AD63" s="51"/>
      <c r="AE63" s="51"/>
      <c r="AF63" s="51"/>
      <c r="AG63" s="51"/>
    </row>
    <row r="64" spans="1:45" s="215" customFormat="1" ht="12.75" x14ac:dyDescent="0.2">
      <c r="A64" s="207" t="s">
        <v>228</v>
      </c>
      <c r="W64" s="220"/>
      <c r="X64" s="220"/>
      <c r="Y64" s="220"/>
      <c r="Z64" s="220"/>
      <c r="AA64" s="220"/>
      <c r="AC64" s="220"/>
      <c r="AD64" s="220"/>
      <c r="AE64" s="220"/>
      <c r="AF64" s="220"/>
      <c r="AG64" s="220"/>
    </row>
    <row r="65" spans="1:33" s="215" customFormat="1" ht="12.75" x14ac:dyDescent="0.2">
      <c r="A65" s="207" t="s">
        <v>227</v>
      </c>
      <c r="W65" s="220"/>
      <c r="X65" s="220"/>
      <c r="Y65" s="220"/>
      <c r="Z65" s="220"/>
      <c r="AA65" s="220"/>
      <c r="AC65" s="220"/>
      <c r="AD65" s="220"/>
      <c r="AE65" s="220"/>
      <c r="AF65" s="220"/>
      <c r="AG65" s="220"/>
    </row>
    <row r="66" spans="1:33" s="215" customFormat="1" ht="12.75" x14ac:dyDescent="0.2">
      <c r="A66" s="207" t="s">
        <v>350</v>
      </c>
      <c r="Q66" s="124"/>
      <c r="R66" s="124"/>
      <c r="S66" s="124"/>
      <c r="T66" s="124"/>
      <c r="U66" s="124"/>
      <c r="V66" s="124"/>
      <c r="W66" s="194"/>
      <c r="X66" s="194"/>
      <c r="Y66" s="194"/>
      <c r="Z66" s="194"/>
      <c r="AA66" s="194"/>
      <c r="AB66" s="124"/>
      <c r="AC66" s="194"/>
      <c r="AD66" s="194"/>
      <c r="AE66" s="194"/>
      <c r="AF66" s="194"/>
      <c r="AG66" s="194"/>
    </row>
    <row r="67" spans="1:33" s="215" customFormat="1" ht="12.75" x14ac:dyDescent="0.2">
      <c r="A67" s="207" t="s">
        <v>351</v>
      </c>
      <c r="Q67" s="124"/>
      <c r="R67" s="124"/>
      <c r="S67" s="124"/>
      <c r="T67" s="124"/>
      <c r="U67" s="124"/>
      <c r="V67" s="124"/>
      <c r="W67" s="194"/>
      <c r="X67" s="194"/>
      <c r="Y67" s="194"/>
      <c r="Z67" s="194"/>
      <c r="AA67" s="194"/>
      <c r="AB67" s="124"/>
      <c r="AC67" s="194"/>
      <c r="AD67" s="194"/>
      <c r="AE67" s="194"/>
      <c r="AF67" s="194"/>
      <c r="AG67" s="194"/>
    </row>
    <row r="68" spans="1:33" s="215" customFormat="1" ht="12.75" x14ac:dyDescent="0.2">
      <c r="A68" s="207" t="s">
        <v>352</v>
      </c>
      <c r="Q68" s="124"/>
      <c r="R68" s="124"/>
      <c r="S68" s="124"/>
      <c r="T68" s="124"/>
      <c r="U68" s="124"/>
      <c r="V68" s="124"/>
      <c r="W68" s="194"/>
      <c r="X68" s="194"/>
      <c r="Y68" s="194"/>
      <c r="Z68" s="194"/>
      <c r="AA68" s="194"/>
      <c r="AB68" s="124"/>
      <c r="AC68" s="194"/>
      <c r="AD68" s="194"/>
      <c r="AE68" s="194"/>
      <c r="AF68" s="194"/>
      <c r="AG68" s="194"/>
    </row>
    <row r="69" spans="1:33" s="215" customFormat="1" ht="12.75" x14ac:dyDescent="0.2">
      <c r="A69" s="207" t="s">
        <v>354</v>
      </c>
      <c r="Q69" s="124"/>
      <c r="R69" s="124"/>
      <c r="S69" s="124"/>
      <c r="T69" s="124"/>
      <c r="U69" s="124"/>
      <c r="V69" s="124"/>
      <c r="W69" s="194"/>
      <c r="X69" s="194"/>
      <c r="Y69" s="194"/>
      <c r="Z69" s="194"/>
      <c r="AA69" s="194"/>
      <c r="AB69" s="124"/>
      <c r="AC69" s="194"/>
      <c r="AD69" s="194"/>
      <c r="AE69" s="194"/>
      <c r="AF69" s="194"/>
      <c r="AG69" s="194"/>
    </row>
    <row r="70" spans="1:33" s="215" customFormat="1" ht="12.75" x14ac:dyDescent="0.2">
      <c r="A70" s="207" t="s">
        <v>353</v>
      </c>
      <c r="Q70" s="124"/>
      <c r="R70" s="124"/>
      <c r="S70" s="124"/>
      <c r="T70" s="124"/>
      <c r="U70" s="124"/>
      <c r="V70" s="124"/>
      <c r="W70" s="194"/>
      <c r="X70" s="194"/>
      <c r="Y70" s="194"/>
      <c r="Z70" s="194"/>
      <c r="AA70" s="194"/>
      <c r="AB70" s="124"/>
      <c r="AC70" s="194"/>
      <c r="AD70" s="194"/>
      <c r="AE70" s="194"/>
      <c r="AF70" s="194"/>
      <c r="AG70" s="194"/>
    </row>
    <row r="71" spans="1:33" s="215" customFormat="1" ht="12.75" x14ac:dyDescent="0.2">
      <c r="A71" s="207" t="s">
        <v>355</v>
      </c>
      <c r="W71" s="220"/>
      <c r="X71" s="220"/>
      <c r="Y71" s="220"/>
      <c r="Z71" s="220"/>
      <c r="AA71" s="220"/>
      <c r="AC71" s="220"/>
      <c r="AD71" s="220"/>
      <c r="AE71" s="220"/>
      <c r="AF71" s="220"/>
      <c r="AG71" s="220"/>
    </row>
    <row r="72" spans="1:33" s="215" customFormat="1" ht="12.75" x14ac:dyDescent="0.2">
      <c r="A72" s="207" t="s">
        <v>357</v>
      </c>
      <c r="Q72" s="124"/>
      <c r="R72" s="124"/>
      <c r="S72" s="124"/>
      <c r="T72" s="124"/>
      <c r="U72" s="124"/>
      <c r="V72" s="124"/>
      <c r="W72" s="194"/>
      <c r="X72" s="194"/>
      <c r="Y72" s="194"/>
      <c r="Z72" s="194"/>
      <c r="AA72" s="194"/>
      <c r="AB72" s="124"/>
      <c r="AC72" s="194"/>
      <c r="AD72" s="194"/>
      <c r="AE72" s="194"/>
      <c r="AF72" s="194"/>
      <c r="AG72" s="194"/>
    </row>
    <row r="73" spans="1:33" s="215" customFormat="1" ht="12.75" x14ac:dyDescent="0.2">
      <c r="A73" s="207" t="s">
        <v>356</v>
      </c>
      <c r="Q73" s="124"/>
      <c r="R73" s="124"/>
      <c r="S73" s="124"/>
      <c r="T73" s="124"/>
      <c r="U73" s="124"/>
      <c r="V73" s="124"/>
      <c r="W73" s="194"/>
      <c r="X73" s="194"/>
      <c r="Y73" s="194"/>
      <c r="Z73" s="194"/>
      <c r="AA73" s="194"/>
      <c r="AB73" s="124"/>
      <c r="AC73" s="194"/>
      <c r="AD73" s="194"/>
      <c r="AE73" s="194"/>
      <c r="AF73" s="194"/>
      <c r="AG73" s="194"/>
    </row>
    <row r="74" spans="1:33" s="215" customFormat="1" ht="12.75" x14ac:dyDescent="0.2">
      <c r="A74" s="207" t="s">
        <v>358</v>
      </c>
      <c r="Q74" s="124"/>
      <c r="R74" s="124"/>
      <c r="S74" s="124"/>
      <c r="T74" s="124"/>
      <c r="U74" s="124"/>
      <c r="V74" s="124"/>
      <c r="W74" s="194"/>
      <c r="X74" s="194"/>
      <c r="Y74" s="194"/>
      <c r="Z74" s="194"/>
      <c r="AA74" s="194"/>
      <c r="AB74" s="124"/>
      <c r="AC74" s="194"/>
      <c r="AD74" s="194"/>
      <c r="AE74" s="194"/>
      <c r="AF74" s="194"/>
      <c r="AG74" s="194"/>
    </row>
    <row r="75" spans="1:33" s="209" customFormat="1" ht="12.75" x14ac:dyDescent="0.2">
      <c r="A75" s="207" t="s">
        <v>359</v>
      </c>
      <c r="B75" s="215"/>
      <c r="C75" s="215"/>
      <c r="U75" s="215"/>
      <c r="W75" s="195"/>
      <c r="X75" s="220"/>
      <c r="Y75" s="195"/>
      <c r="Z75" s="195"/>
      <c r="AA75" s="195"/>
      <c r="AB75" s="73"/>
      <c r="AC75" s="195"/>
      <c r="AD75" s="196"/>
      <c r="AE75" s="195"/>
      <c r="AF75" s="196"/>
      <c r="AG75" s="196"/>
    </row>
    <row r="76" spans="1:33" s="209" customFormat="1" ht="12.75" x14ac:dyDescent="0.2">
      <c r="A76" s="207" t="s">
        <v>360</v>
      </c>
      <c r="U76" s="215"/>
      <c r="W76" s="195"/>
      <c r="X76" s="220"/>
      <c r="Y76" s="195"/>
      <c r="Z76" s="195"/>
      <c r="AA76" s="195"/>
      <c r="AB76" s="73"/>
      <c r="AC76" s="195"/>
      <c r="AD76" s="196"/>
      <c r="AE76" s="195"/>
      <c r="AF76" s="196"/>
      <c r="AG76" s="196"/>
    </row>
    <row r="77" spans="1:33" s="209" customFormat="1" ht="12.75" x14ac:dyDescent="0.2">
      <c r="A77" s="207" t="s">
        <v>361</v>
      </c>
      <c r="U77" s="215"/>
      <c r="W77" s="195"/>
      <c r="X77" s="196"/>
      <c r="Y77" s="195"/>
      <c r="Z77" s="195"/>
      <c r="AA77" s="220"/>
      <c r="AB77" s="73"/>
      <c r="AC77" s="195"/>
      <c r="AD77" s="196"/>
      <c r="AE77" s="195"/>
      <c r="AF77" s="196"/>
      <c r="AG77" s="196"/>
    </row>
    <row r="78" spans="1:33" s="209" customFormat="1" x14ac:dyDescent="0.2">
      <c r="A78" s="207" t="s">
        <v>191</v>
      </c>
      <c r="U78" s="215"/>
      <c r="W78" s="195"/>
      <c r="X78" s="196"/>
      <c r="Y78" s="195"/>
      <c r="Z78" s="195"/>
      <c r="AA78" s="220"/>
      <c r="AB78" s="73"/>
      <c r="AC78" s="195"/>
      <c r="AD78" s="196"/>
      <c r="AE78" s="195"/>
      <c r="AF78" s="196"/>
      <c r="AG78" s="196"/>
    </row>
    <row r="79" spans="1:33" s="29" customFormat="1" x14ac:dyDescent="0.2">
      <c r="B79" s="209"/>
      <c r="C79" s="209"/>
      <c r="D79" s="150"/>
      <c r="E79" s="209"/>
      <c r="F79" s="209"/>
      <c r="G79" s="150"/>
      <c r="H79" s="150"/>
      <c r="I79" s="150"/>
      <c r="K79" s="150"/>
      <c r="L79" s="150"/>
      <c r="M79" s="150"/>
      <c r="N79" s="150"/>
      <c r="U79" s="46"/>
      <c r="W79" s="195"/>
      <c r="X79" s="196"/>
      <c r="Y79" s="195"/>
      <c r="Z79" s="195"/>
      <c r="AA79" s="51"/>
      <c r="AB79" s="73"/>
      <c r="AC79" s="195"/>
      <c r="AD79" s="196"/>
      <c r="AE79" s="195"/>
      <c r="AF79" s="196"/>
      <c r="AG79" s="196"/>
    </row>
    <row r="80" spans="1:33" s="29" customFormat="1" x14ac:dyDescent="0.2">
      <c r="B80" s="209"/>
      <c r="C80" s="209"/>
      <c r="D80" s="150"/>
      <c r="E80" s="209"/>
      <c r="F80" s="209"/>
      <c r="G80" s="150"/>
      <c r="H80" s="150"/>
      <c r="I80" s="150"/>
      <c r="K80" s="150"/>
      <c r="L80" s="150"/>
      <c r="M80" s="150"/>
      <c r="N80" s="150"/>
      <c r="U80" s="46"/>
      <c r="W80" s="195"/>
      <c r="X80" s="196"/>
      <c r="Y80" s="195"/>
      <c r="Z80" s="195"/>
      <c r="AA80" s="51"/>
      <c r="AB80" s="73"/>
      <c r="AC80" s="195"/>
      <c r="AD80" s="196"/>
      <c r="AE80" s="195"/>
      <c r="AF80" s="196"/>
      <c r="AG80" s="196"/>
    </row>
    <row r="81" spans="2:33" s="29" customFormat="1" x14ac:dyDescent="0.2">
      <c r="B81" s="209"/>
      <c r="C81" s="209"/>
      <c r="D81" s="150"/>
      <c r="E81" s="209"/>
      <c r="F81" s="209"/>
      <c r="G81" s="150"/>
      <c r="H81" s="150"/>
      <c r="I81" s="150"/>
      <c r="K81" s="150"/>
      <c r="L81" s="150"/>
      <c r="M81" s="150"/>
      <c r="N81" s="150"/>
      <c r="U81" s="46"/>
      <c r="W81" s="195"/>
      <c r="X81" s="196"/>
      <c r="Y81" s="195"/>
      <c r="Z81" s="195"/>
      <c r="AA81" s="51"/>
      <c r="AB81" s="73"/>
      <c r="AC81" s="195"/>
      <c r="AD81" s="196"/>
      <c r="AE81" s="195"/>
      <c r="AF81" s="196"/>
      <c r="AG81" s="196"/>
    </row>
    <row r="82" spans="2:33" s="29" customFormat="1" x14ac:dyDescent="0.2">
      <c r="B82" s="209"/>
      <c r="C82" s="209"/>
      <c r="D82" s="150"/>
      <c r="E82" s="209"/>
      <c r="F82" s="209"/>
      <c r="G82" s="150"/>
      <c r="H82" s="150"/>
      <c r="I82" s="150"/>
      <c r="K82" s="150"/>
      <c r="L82" s="150"/>
      <c r="M82" s="150"/>
      <c r="N82" s="150"/>
      <c r="U82" s="46"/>
      <c r="W82" s="195"/>
      <c r="X82" s="196"/>
      <c r="Y82" s="195"/>
      <c r="Z82" s="195"/>
      <c r="AA82" s="51"/>
      <c r="AB82" s="73"/>
      <c r="AC82" s="195"/>
      <c r="AD82" s="196"/>
      <c r="AE82" s="195"/>
      <c r="AF82" s="196"/>
      <c r="AG82" s="196"/>
    </row>
    <row r="83" spans="2:33" s="29" customFormat="1" x14ac:dyDescent="0.2">
      <c r="B83" s="209"/>
      <c r="C83" s="209"/>
      <c r="D83" s="150"/>
      <c r="E83" s="209"/>
      <c r="F83" s="209"/>
      <c r="G83" s="150"/>
      <c r="H83" s="150"/>
      <c r="I83" s="150"/>
      <c r="K83" s="150"/>
      <c r="L83" s="150"/>
      <c r="M83" s="150"/>
      <c r="N83" s="150"/>
      <c r="U83" s="46"/>
      <c r="W83" s="195"/>
      <c r="X83" s="196"/>
      <c r="Y83" s="195"/>
      <c r="Z83" s="195"/>
      <c r="AA83" s="51"/>
      <c r="AB83" s="73"/>
      <c r="AC83" s="195"/>
      <c r="AD83" s="196"/>
      <c r="AE83" s="195"/>
      <c r="AF83" s="196"/>
      <c r="AG83" s="196"/>
    </row>
    <row r="84" spans="2:33" s="29" customFormat="1" x14ac:dyDescent="0.2">
      <c r="B84" s="209"/>
      <c r="C84" s="209"/>
      <c r="D84" s="150"/>
      <c r="E84" s="209"/>
      <c r="F84" s="209"/>
      <c r="G84" s="150"/>
      <c r="H84" s="150"/>
      <c r="I84" s="150"/>
      <c r="K84" s="150"/>
      <c r="L84" s="150"/>
      <c r="M84" s="150"/>
      <c r="N84" s="150"/>
      <c r="U84" s="46"/>
      <c r="W84" s="195"/>
      <c r="X84" s="196"/>
      <c r="Y84" s="195"/>
      <c r="Z84" s="195"/>
      <c r="AA84" s="51"/>
      <c r="AB84" s="73"/>
      <c r="AC84" s="195"/>
      <c r="AD84" s="196"/>
      <c r="AE84" s="195"/>
      <c r="AF84" s="196"/>
      <c r="AG84" s="196"/>
    </row>
    <row r="85" spans="2:33" s="29" customFormat="1" x14ac:dyDescent="0.2">
      <c r="B85" s="209"/>
      <c r="C85" s="209"/>
      <c r="D85" s="150"/>
      <c r="E85" s="209"/>
      <c r="F85" s="209"/>
      <c r="G85" s="150"/>
      <c r="H85" s="150"/>
      <c r="I85" s="150"/>
      <c r="K85" s="150"/>
      <c r="L85" s="150"/>
      <c r="M85" s="150"/>
      <c r="N85" s="150"/>
      <c r="U85" s="46"/>
      <c r="W85" s="195"/>
      <c r="X85" s="196"/>
      <c r="Y85" s="195"/>
      <c r="Z85" s="195"/>
      <c r="AA85" s="51"/>
      <c r="AB85" s="73"/>
      <c r="AC85" s="195"/>
      <c r="AD85" s="196"/>
      <c r="AE85" s="195"/>
      <c r="AF85" s="196"/>
      <c r="AG85" s="196"/>
    </row>
    <row r="86" spans="2:33" s="29" customFormat="1" x14ac:dyDescent="0.2">
      <c r="B86" s="209"/>
      <c r="C86" s="209"/>
      <c r="D86" s="150"/>
      <c r="E86" s="209"/>
      <c r="F86" s="209"/>
      <c r="G86" s="150"/>
      <c r="H86" s="150"/>
      <c r="I86" s="150"/>
      <c r="K86" s="150"/>
      <c r="L86" s="150"/>
      <c r="M86" s="150"/>
      <c r="N86" s="150"/>
      <c r="U86" s="46"/>
      <c r="W86" s="195"/>
      <c r="X86" s="196"/>
      <c r="Y86" s="195"/>
      <c r="Z86" s="195"/>
      <c r="AA86" s="51"/>
      <c r="AB86" s="73"/>
      <c r="AC86" s="195"/>
      <c r="AD86" s="196"/>
      <c r="AE86" s="195"/>
      <c r="AF86" s="196"/>
      <c r="AG86" s="196"/>
    </row>
    <row r="87" spans="2:33" s="29" customFormat="1" x14ac:dyDescent="0.2">
      <c r="B87" s="209"/>
      <c r="C87" s="209"/>
      <c r="D87" s="150"/>
      <c r="E87" s="209"/>
      <c r="F87" s="209"/>
      <c r="G87" s="150"/>
      <c r="H87" s="150"/>
      <c r="I87" s="150"/>
      <c r="K87" s="150"/>
      <c r="L87" s="150"/>
      <c r="M87" s="150"/>
      <c r="N87" s="150"/>
      <c r="U87" s="46"/>
      <c r="W87" s="195"/>
      <c r="X87" s="196"/>
      <c r="Y87" s="195"/>
      <c r="Z87" s="195"/>
      <c r="AA87" s="51"/>
      <c r="AB87" s="73"/>
      <c r="AC87" s="195"/>
      <c r="AD87" s="196"/>
      <c r="AE87" s="195"/>
      <c r="AF87" s="196"/>
      <c r="AG87" s="196"/>
    </row>
    <row r="88" spans="2:33" s="29" customFormat="1" x14ac:dyDescent="0.2">
      <c r="B88" s="209"/>
      <c r="C88" s="209"/>
      <c r="D88" s="150"/>
      <c r="E88" s="209"/>
      <c r="F88" s="209"/>
      <c r="G88" s="150"/>
      <c r="H88" s="150"/>
      <c r="I88" s="150"/>
      <c r="K88" s="150"/>
      <c r="L88" s="150"/>
      <c r="M88" s="150"/>
      <c r="N88" s="150"/>
      <c r="U88" s="46"/>
      <c r="W88" s="195"/>
      <c r="X88" s="196"/>
      <c r="Y88" s="195"/>
      <c r="Z88" s="195"/>
      <c r="AA88" s="51"/>
      <c r="AB88" s="73"/>
      <c r="AC88" s="195"/>
      <c r="AD88" s="196"/>
      <c r="AE88" s="195"/>
      <c r="AF88" s="196"/>
      <c r="AG88" s="196"/>
    </row>
    <row r="89" spans="2:33" s="29" customFormat="1" x14ac:dyDescent="0.2">
      <c r="B89" s="209"/>
      <c r="C89" s="209"/>
      <c r="D89" s="150"/>
      <c r="E89" s="209"/>
      <c r="F89" s="209"/>
      <c r="G89" s="150"/>
      <c r="H89" s="150"/>
      <c r="I89" s="150"/>
      <c r="K89" s="150"/>
      <c r="L89" s="150"/>
      <c r="M89" s="150"/>
      <c r="N89" s="150"/>
      <c r="U89" s="46"/>
      <c r="W89" s="195"/>
      <c r="X89" s="196"/>
      <c r="Y89" s="195"/>
      <c r="Z89" s="195"/>
      <c r="AA89" s="51"/>
      <c r="AB89" s="73"/>
      <c r="AC89" s="195"/>
      <c r="AD89" s="196"/>
      <c r="AE89" s="195"/>
      <c r="AF89" s="196"/>
      <c r="AG89" s="196"/>
    </row>
    <row r="90" spans="2:33" s="29" customFormat="1" x14ac:dyDescent="0.2">
      <c r="B90" s="209"/>
      <c r="C90" s="209"/>
      <c r="D90" s="150"/>
      <c r="E90" s="209"/>
      <c r="F90" s="209"/>
      <c r="G90" s="150"/>
      <c r="H90" s="150"/>
      <c r="I90" s="150"/>
      <c r="K90" s="150"/>
      <c r="L90" s="150"/>
      <c r="M90" s="150"/>
      <c r="N90" s="150"/>
      <c r="U90" s="46"/>
      <c r="W90" s="195"/>
      <c r="X90" s="196"/>
      <c r="Y90" s="195"/>
      <c r="Z90" s="195"/>
      <c r="AA90" s="51"/>
      <c r="AB90" s="73"/>
      <c r="AC90" s="195"/>
      <c r="AD90" s="196"/>
      <c r="AE90" s="195"/>
      <c r="AF90" s="196"/>
      <c r="AG90" s="196"/>
    </row>
    <row r="91" spans="2:33" s="29" customFormat="1" x14ac:dyDescent="0.2">
      <c r="B91" s="209"/>
      <c r="C91" s="209"/>
      <c r="D91" s="150"/>
      <c r="E91" s="209"/>
      <c r="F91" s="209"/>
      <c r="G91" s="150"/>
      <c r="H91" s="150"/>
      <c r="I91" s="150"/>
      <c r="K91" s="150"/>
      <c r="L91" s="150"/>
      <c r="M91" s="150"/>
      <c r="N91" s="150"/>
      <c r="U91" s="46"/>
      <c r="W91" s="195"/>
      <c r="X91" s="196"/>
      <c r="Y91" s="195"/>
      <c r="Z91" s="195"/>
      <c r="AA91" s="51"/>
      <c r="AB91" s="73"/>
      <c r="AC91" s="195"/>
      <c r="AD91" s="196"/>
      <c r="AE91" s="195"/>
      <c r="AF91" s="196"/>
      <c r="AG91" s="196"/>
    </row>
    <row r="92" spans="2:33" s="29" customFormat="1" x14ac:dyDescent="0.2">
      <c r="B92" s="209"/>
      <c r="C92" s="209"/>
      <c r="D92" s="150"/>
      <c r="E92" s="209"/>
      <c r="F92" s="209"/>
      <c r="G92" s="150"/>
      <c r="H92" s="150"/>
      <c r="I92" s="150"/>
      <c r="K92" s="150"/>
      <c r="L92" s="150"/>
      <c r="M92" s="150"/>
      <c r="N92" s="150"/>
      <c r="U92" s="46"/>
      <c r="W92" s="195"/>
      <c r="X92" s="196"/>
      <c r="Y92" s="195"/>
      <c r="Z92" s="195"/>
      <c r="AA92" s="51"/>
      <c r="AB92" s="73"/>
      <c r="AC92" s="195"/>
      <c r="AD92" s="196"/>
      <c r="AE92" s="195"/>
      <c r="AF92" s="196"/>
      <c r="AG92" s="196"/>
    </row>
    <row r="93" spans="2:33" s="29" customFormat="1" x14ac:dyDescent="0.2">
      <c r="B93" s="209"/>
      <c r="C93" s="209"/>
      <c r="D93" s="150"/>
      <c r="E93" s="209"/>
      <c r="F93" s="209"/>
      <c r="G93" s="150"/>
      <c r="H93" s="150"/>
      <c r="I93" s="150"/>
      <c r="K93" s="150"/>
      <c r="L93" s="150"/>
      <c r="M93" s="150"/>
      <c r="N93" s="150"/>
      <c r="U93" s="46"/>
      <c r="W93" s="195"/>
      <c r="X93" s="196"/>
      <c r="Y93" s="195"/>
      <c r="Z93" s="195"/>
      <c r="AA93" s="51"/>
      <c r="AB93" s="73"/>
      <c r="AC93" s="195"/>
      <c r="AD93" s="196"/>
      <c r="AE93" s="195"/>
      <c r="AF93" s="196"/>
      <c r="AG93" s="196"/>
    </row>
    <row r="94" spans="2:33" s="29" customFormat="1" x14ac:dyDescent="0.2">
      <c r="B94" s="209"/>
      <c r="C94" s="209"/>
      <c r="D94" s="150"/>
      <c r="E94" s="209"/>
      <c r="F94" s="209"/>
      <c r="G94" s="150"/>
      <c r="H94" s="150"/>
      <c r="I94" s="150"/>
      <c r="K94" s="150"/>
      <c r="L94" s="150"/>
      <c r="M94" s="150"/>
      <c r="N94" s="150"/>
      <c r="U94" s="46"/>
      <c r="W94" s="195"/>
      <c r="X94" s="196"/>
      <c r="Y94" s="195"/>
      <c r="Z94" s="195"/>
      <c r="AA94" s="51"/>
      <c r="AB94" s="73"/>
      <c r="AC94" s="195"/>
      <c r="AD94" s="196"/>
      <c r="AE94" s="195"/>
      <c r="AF94" s="196"/>
      <c r="AG94" s="196"/>
    </row>
    <row r="95" spans="2:33" s="29" customFormat="1" x14ac:dyDescent="0.2">
      <c r="B95" s="209"/>
      <c r="C95" s="209"/>
      <c r="D95" s="150"/>
      <c r="E95" s="209"/>
      <c r="F95" s="209"/>
      <c r="G95" s="150"/>
      <c r="H95" s="150"/>
      <c r="I95" s="150"/>
      <c r="K95" s="150"/>
      <c r="L95" s="150"/>
      <c r="M95" s="150"/>
      <c r="N95" s="150"/>
      <c r="U95" s="46"/>
      <c r="W95" s="195"/>
      <c r="X95" s="196"/>
      <c r="Y95" s="195"/>
      <c r="Z95" s="195"/>
      <c r="AA95" s="51"/>
      <c r="AB95" s="73"/>
      <c r="AC95" s="195"/>
      <c r="AD95" s="196"/>
      <c r="AE95" s="195"/>
      <c r="AF95" s="196"/>
      <c r="AG95" s="196"/>
    </row>
    <row r="96" spans="2:33" s="29" customFormat="1" x14ac:dyDescent="0.2">
      <c r="B96" s="209"/>
      <c r="C96" s="209"/>
      <c r="D96" s="150"/>
      <c r="E96" s="209"/>
      <c r="F96" s="209"/>
      <c r="G96" s="150"/>
      <c r="H96" s="150"/>
      <c r="I96" s="150"/>
      <c r="K96" s="150"/>
      <c r="L96" s="150"/>
      <c r="M96" s="150"/>
      <c r="N96" s="150"/>
      <c r="U96" s="46"/>
      <c r="W96" s="195"/>
      <c r="X96" s="196"/>
      <c r="Y96" s="195"/>
      <c r="Z96" s="195"/>
      <c r="AA96" s="51"/>
      <c r="AB96" s="73"/>
      <c r="AC96" s="195"/>
      <c r="AD96" s="196"/>
      <c r="AE96" s="195"/>
      <c r="AF96" s="196"/>
      <c r="AG96" s="196"/>
    </row>
    <row r="97" spans="2:33" s="29" customFormat="1" x14ac:dyDescent="0.2">
      <c r="B97" s="209"/>
      <c r="C97" s="209"/>
      <c r="D97" s="150"/>
      <c r="E97" s="209"/>
      <c r="F97" s="209"/>
      <c r="G97" s="150"/>
      <c r="H97" s="150"/>
      <c r="I97" s="150"/>
      <c r="K97" s="150"/>
      <c r="L97" s="150"/>
      <c r="M97" s="150"/>
      <c r="N97" s="150"/>
      <c r="U97" s="46"/>
      <c r="W97" s="195"/>
      <c r="X97" s="196"/>
      <c r="Y97" s="195"/>
      <c r="Z97" s="195"/>
      <c r="AA97" s="51"/>
      <c r="AB97" s="73"/>
      <c r="AC97" s="195"/>
      <c r="AD97" s="196"/>
      <c r="AE97" s="195"/>
      <c r="AF97" s="196"/>
      <c r="AG97" s="196"/>
    </row>
    <row r="98" spans="2:33" s="29" customFormat="1" x14ac:dyDescent="0.2">
      <c r="B98" s="209"/>
      <c r="C98" s="209"/>
      <c r="D98" s="150"/>
      <c r="E98" s="209"/>
      <c r="F98" s="209"/>
      <c r="G98" s="150"/>
      <c r="H98" s="150"/>
      <c r="I98" s="150"/>
      <c r="K98" s="150"/>
      <c r="L98" s="150"/>
      <c r="M98" s="150"/>
      <c r="N98" s="150"/>
      <c r="U98" s="46"/>
      <c r="W98" s="195"/>
      <c r="X98" s="196"/>
      <c r="Y98" s="195"/>
      <c r="Z98" s="195"/>
      <c r="AA98" s="51"/>
      <c r="AB98" s="73"/>
      <c r="AC98" s="195"/>
      <c r="AD98" s="196"/>
      <c r="AE98" s="195"/>
      <c r="AF98" s="196"/>
      <c r="AG98" s="196"/>
    </row>
    <row r="99" spans="2:33" s="29" customFormat="1" x14ac:dyDescent="0.2">
      <c r="B99" s="209"/>
      <c r="C99" s="209"/>
      <c r="D99" s="150"/>
      <c r="E99" s="209"/>
      <c r="F99" s="209"/>
      <c r="G99" s="150"/>
      <c r="H99" s="150"/>
      <c r="I99" s="150"/>
      <c r="K99" s="150"/>
      <c r="L99" s="150"/>
      <c r="M99" s="150"/>
      <c r="N99" s="150"/>
      <c r="U99" s="46"/>
      <c r="W99" s="195"/>
      <c r="X99" s="196"/>
      <c r="Y99" s="195"/>
      <c r="Z99" s="195"/>
      <c r="AA99" s="51"/>
      <c r="AB99" s="73"/>
      <c r="AC99" s="195"/>
      <c r="AD99" s="196"/>
      <c r="AE99" s="195"/>
      <c r="AF99" s="196"/>
      <c r="AG99" s="196"/>
    </row>
    <row r="100" spans="2:33" s="29" customFormat="1" x14ac:dyDescent="0.2">
      <c r="B100" s="209"/>
      <c r="C100" s="209"/>
      <c r="D100" s="150"/>
      <c r="E100" s="209"/>
      <c r="F100" s="209"/>
      <c r="G100" s="150"/>
      <c r="H100" s="150"/>
      <c r="I100" s="150"/>
      <c r="K100" s="150"/>
      <c r="L100" s="150"/>
      <c r="M100" s="150"/>
      <c r="N100" s="150"/>
      <c r="U100" s="46"/>
      <c r="W100" s="195"/>
      <c r="X100" s="196"/>
      <c r="Y100" s="195"/>
      <c r="Z100" s="195"/>
      <c r="AA100" s="51"/>
      <c r="AB100" s="73"/>
      <c r="AC100" s="195"/>
      <c r="AD100" s="196"/>
      <c r="AE100" s="195"/>
      <c r="AF100" s="196"/>
      <c r="AG100" s="196"/>
    </row>
    <row r="101" spans="2:33" s="29" customFormat="1" x14ac:dyDescent="0.2">
      <c r="B101" s="209"/>
      <c r="C101" s="209"/>
      <c r="D101" s="150"/>
      <c r="E101" s="209"/>
      <c r="F101" s="209"/>
      <c r="G101" s="150"/>
      <c r="H101" s="150"/>
      <c r="I101" s="150"/>
      <c r="K101" s="150"/>
      <c r="L101" s="150"/>
      <c r="M101" s="150"/>
      <c r="N101" s="150"/>
      <c r="U101" s="46"/>
      <c r="W101" s="195"/>
      <c r="X101" s="196"/>
      <c r="Y101" s="195"/>
      <c r="Z101" s="195"/>
      <c r="AA101" s="51"/>
      <c r="AB101" s="73"/>
      <c r="AC101" s="195"/>
      <c r="AD101" s="196"/>
      <c r="AE101" s="195"/>
      <c r="AF101" s="196"/>
      <c r="AG101" s="196"/>
    </row>
    <row r="102" spans="2:33" s="29" customFormat="1" x14ac:dyDescent="0.2">
      <c r="B102" s="209"/>
      <c r="C102" s="209"/>
      <c r="D102" s="150"/>
      <c r="E102" s="209"/>
      <c r="F102" s="209"/>
      <c r="G102" s="150"/>
      <c r="H102" s="150"/>
      <c r="I102" s="150"/>
      <c r="K102" s="150"/>
      <c r="L102" s="150"/>
      <c r="M102" s="150"/>
      <c r="N102" s="150"/>
      <c r="U102" s="46"/>
      <c r="W102" s="195"/>
      <c r="X102" s="196"/>
      <c r="Y102" s="195"/>
      <c r="Z102" s="195"/>
      <c r="AA102" s="51"/>
      <c r="AB102" s="73"/>
      <c r="AC102" s="195"/>
      <c r="AD102" s="196"/>
      <c r="AE102" s="195"/>
      <c r="AF102" s="196"/>
      <c r="AG102" s="196"/>
    </row>
    <row r="103" spans="2:33" s="29" customFormat="1" x14ac:dyDescent="0.2">
      <c r="B103" s="209"/>
      <c r="C103" s="209"/>
      <c r="D103" s="150"/>
      <c r="E103" s="209"/>
      <c r="F103" s="209"/>
      <c r="G103" s="150"/>
      <c r="H103" s="150"/>
      <c r="I103" s="150"/>
      <c r="K103" s="150"/>
      <c r="L103" s="150"/>
      <c r="M103" s="150"/>
      <c r="N103" s="150"/>
      <c r="U103" s="46"/>
      <c r="W103" s="195"/>
      <c r="X103" s="196"/>
      <c r="Y103" s="195"/>
      <c r="Z103" s="195"/>
      <c r="AA103" s="51"/>
      <c r="AB103" s="73"/>
      <c r="AC103" s="195"/>
      <c r="AD103" s="196"/>
      <c r="AE103" s="195"/>
      <c r="AF103" s="196"/>
      <c r="AG103" s="196"/>
    </row>
    <row r="104" spans="2:33" s="29" customFormat="1" x14ac:dyDescent="0.2">
      <c r="B104" s="209"/>
      <c r="C104" s="209"/>
      <c r="D104" s="150"/>
      <c r="E104" s="209"/>
      <c r="F104" s="209"/>
      <c r="G104" s="150"/>
      <c r="H104" s="150"/>
      <c r="I104" s="150"/>
      <c r="K104" s="150"/>
      <c r="L104" s="150"/>
      <c r="M104" s="150"/>
      <c r="N104" s="150"/>
      <c r="U104" s="46"/>
      <c r="W104" s="195"/>
      <c r="X104" s="196"/>
      <c r="Y104" s="195"/>
      <c r="Z104" s="195"/>
      <c r="AA104" s="51"/>
      <c r="AB104" s="73"/>
      <c r="AC104" s="195"/>
      <c r="AD104" s="196"/>
      <c r="AE104" s="195"/>
      <c r="AF104" s="196"/>
      <c r="AG104" s="196"/>
    </row>
    <row r="105" spans="2:33" s="29" customFormat="1" x14ac:dyDescent="0.2">
      <c r="B105" s="209"/>
      <c r="C105" s="209"/>
      <c r="D105" s="150"/>
      <c r="E105" s="209"/>
      <c r="F105" s="209"/>
      <c r="G105" s="150"/>
      <c r="H105" s="150"/>
      <c r="I105" s="150"/>
      <c r="K105" s="150"/>
      <c r="L105" s="150"/>
      <c r="M105" s="150"/>
      <c r="N105" s="150"/>
      <c r="U105" s="46"/>
      <c r="W105" s="195"/>
      <c r="X105" s="196"/>
      <c r="Y105" s="195"/>
      <c r="Z105" s="195"/>
      <c r="AA105" s="51"/>
      <c r="AB105" s="73"/>
      <c r="AC105" s="195"/>
      <c r="AD105" s="196"/>
      <c r="AE105" s="195"/>
      <c r="AF105" s="196"/>
      <c r="AG105" s="196"/>
    </row>
    <row r="106" spans="2:33" s="29" customFormat="1" x14ac:dyDescent="0.2">
      <c r="B106" s="209"/>
      <c r="C106" s="209"/>
      <c r="D106" s="150"/>
      <c r="E106" s="209"/>
      <c r="F106" s="209"/>
      <c r="G106" s="150"/>
      <c r="H106" s="150"/>
      <c r="I106" s="150"/>
      <c r="K106" s="150"/>
      <c r="L106" s="150"/>
      <c r="M106" s="150"/>
      <c r="N106" s="150"/>
      <c r="U106" s="46"/>
      <c r="W106" s="195"/>
      <c r="X106" s="196"/>
      <c r="Y106" s="195"/>
      <c r="Z106" s="195"/>
      <c r="AA106" s="51"/>
      <c r="AB106" s="73"/>
      <c r="AC106" s="195"/>
      <c r="AD106" s="196"/>
      <c r="AE106" s="195"/>
      <c r="AF106" s="196"/>
      <c r="AG106" s="196"/>
    </row>
    <row r="107" spans="2:33" s="29" customFormat="1" x14ac:dyDescent="0.2">
      <c r="B107" s="209"/>
      <c r="C107" s="209"/>
      <c r="D107" s="150"/>
      <c r="E107" s="209"/>
      <c r="F107" s="209"/>
      <c r="G107" s="150"/>
      <c r="H107" s="150"/>
      <c r="I107" s="150"/>
      <c r="K107" s="150"/>
      <c r="L107" s="150"/>
      <c r="M107" s="150"/>
      <c r="N107" s="150"/>
      <c r="U107" s="46"/>
      <c r="W107" s="195"/>
      <c r="X107" s="196"/>
      <c r="Y107" s="195"/>
      <c r="Z107" s="195"/>
      <c r="AA107" s="51"/>
      <c r="AB107" s="73"/>
      <c r="AC107" s="195"/>
      <c r="AD107" s="196"/>
      <c r="AE107" s="195"/>
      <c r="AF107" s="196"/>
      <c r="AG107" s="196"/>
    </row>
    <row r="108" spans="2:33" s="29" customFormat="1" x14ac:dyDescent="0.2">
      <c r="B108" s="209"/>
      <c r="C108" s="209"/>
      <c r="D108" s="150"/>
      <c r="E108" s="209"/>
      <c r="F108" s="209"/>
      <c r="G108" s="150"/>
      <c r="H108" s="150"/>
      <c r="I108" s="150"/>
      <c r="K108" s="150"/>
      <c r="L108" s="150"/>
      <c r="M108" s="150"/>
      <c r="N108" s="150"/>
      <c r="U108" s="46"/>
      <c r="W108" s="195"/>
      <c r="X108" s="196"/>
      <c r="Y108" s="195"/>
      <c r="Z108" s="195"/>
      <c r="AA108" s="51"/>
      <c r="AB108" s="73"/>
      <c r="AC108" s="195"/>
      <c r="AD108" s="196"/>
      <c r="AE108" s="195"/>
      <c r="AF108" s="196"/>
      <c r="AG108" s="196"/>
    </row>
    <row r="109" spans="2:33" s="29" customFormat="1" x14ac:dyDescent="0.2">
      <c r="B109" s="209"/>
      <c r="C109" s="209"/>
      <c r="D109" s="150"/>
      <c r="E109" s="209"/>
      <c r="F109" s="209"/>
      <c r="G109" s="150"/>
      <c r="H109" s="150"/>
      <c r="I109" s="150"/>
      <c r="K109" s="150"/>
      <c r="L109" s="150"/>
      <c r="M109" s="150"/>
      <c r="N109" s="150"/>
      <c r="U109" s="46"/>
      <c r="W109" s="195"/>
      <c r="X109" s="196"/>
      <c r="Y109" s="195"/>
      <c r="Z109" s="195"/>
      <c r="AA109" s="51"/>
      <c r="AB109" s="73"/>
      <c r="AC109" s="195"/>
      <c r="AD109" s="196"/>
      <c r="AE109" s="195"/>
      <c r="AF109" s="196"/>
      <c r="AG109" s="196"/>
    </row>
    <row r="110" spans="2:33" s="29" customFormat="1" x14ac:dyDescent="0.2">
      <c r="B110" s="209"/>
      <c r="C110" s="209"/>
      <c r="D110" s="150"/>
      <c r="E110" s="209"/>
      <c r="F110" s="209"/>
      <c r="G110" s="150"/>
      <c r="H110" s="150"/>
      <c r="I110" s="150"/>
      <c r="K110" s="150"/>
      <c r="L110" s="150"/>
      <c r="M110" s="150"/>
      <c r="N110" s="150"/>
      <c r="U110" s="46"/>
      <c r="W110" s="195"/>
      <c r="X110" s="196"/>
      <c r="Y110" s="195"/>
      <c r="Z110" s="195"/>
      <c r="AA110" s="51"/>
      <c r="AB110" s="73"/>
      <c r="AC110" s="195"/>
      <c r="AD110" s="196"/>
      <c r="AE110" s="195"/>
      <c r="AF110" s="196"/>
      <c r="AG110" s="196"/>
    </row>
    <row r="111" spans="2:33" s="29" customFormat="1" x14ac:dyDescent="0.2">
      <c r="B111" s="209"/>
      <c r="C111" s="209"/>
      <c r="D111" s="150"/>
      <c r="E111" s="209"/>
      <c r="F111" s="209"/>
      <c r="G111" s="150"/>
      <c r="H111" s="150"/>
      <c r="I111" s="150"/>
      <c r="K111" s="150"/>
      <c r="L111" s="150"/>
      <c r="M111" s="150"/>
      <c r="N111" s="150"/>
      <c r="U111" s="46"/>
      <c r="W111" s="195"/>
      <c r="X111" s="196"/>
      <c r="Y111" s="195"/>
      <c r="Z111" s="195"/>
      <c r="AA111" s="51"/>
      <c r="AB111" s="73"/>
      <c r="AC111" s="195"/>
      <c r="AD111" s="196"/>
      <c r="AE111" s="195"/>
      <c r="AF111" s="196"/>
      <c r="AG111" s="196"/>
    </row>
    <row r="112" spans="2:33" s="29" customFormat="1" x14ac:dyDescent="0.2">
      <c r="B112" s="209"/>
      <c r="C112" s="209"/>
      <c r="D112" s="150"/>
      <c r="E112" s="209"/>
      <c r="F112" s="209"/>
      <c r="G112" s="150"/>
      <c r="H112" s="150"/>
      <c r="I112" s="150"/>
      <c r="K112" s="150"/>
      <c r="L112" s="150"/>
      <c r="M112" s="150"/>
      <c r="N112" s="150"/>
      <c r="U112" s="46"/>
      <c r="W112" s="195"/>
      <c r="X112" s="196"/>
      <c r="Y112" s="195"/>
      <c r="Z112" s="195"/>
      <c r="AA112" s="51"/>
      <c r="AB112" s="73"/>
      <c r="AC112" s="195"/>
      <c r="AD112" s="196"/>
      <c r="AE112" s="195"/>
      <c r="AF112" s="196"/>
      <c r="AG112" s="196"/>
    </row>
    <row r="113" spans="2:33" s="29" customFormat="1" x14ac:dyDescent="0.2">
      <c r="B113" s="209"/>
      <c r="C113" s="209"/>
      <c r="D113" s="150"/>
      <c r="E113" s="209"/>
      <c r="F113" s="209"/>
      <c r="G113" s="150"/>
      <c r="H113" s="150"/>
      <c r="I113" s="150"/>
      <c r="K113" s="150"/>
      <c r="L113" s="150"/>
      <c r="M113" s="150"/>
      <c r="N113" s="150"/>
      <c r="U113" s="46"/>
      <c r="W113" s="195"/>
      <c r="X113" s="196"/>
      <c r="Y113" s="195"/>
      <c r="Z113" s="195"/>
      <c r="AA113" s="51"/>
      <c r="AB113" s="73"/>
      <c r="AC113" s="195"/>
      <c r="AD113" s="196"/>
      <c r="AE113" s="195"/>
      <c r="AF113" s="196"/>
      <c r="AG113" s="196"/>
    </row>
    <row r="114" spans="2:33" s="29" customFormat="1" x14ac:dyDescent="0.2">
      <c r="B114" s="209"/>
      <c r="C114" s="209"/>
      <c r="D114" s="150"/>
      <c r="E114" s="209"/>
      <c r="F114" s="209"/>
      <c r="G114" s="150"/>
      <c r="H114" s="150"/>
      <c r="I114" s="150"/>
      <c r="K114" s="150"/>
      <c r="L114" s="150"/>
      <c r="M114" s="150"/>
      <c r="N114" s="150"/>
      <c r="U114" s="46"/>
      <c r="W114" s="195"/>
      <c r="X114" s="196"/>
      <c r="Y114" s="195"/>
      <c r="Z114" s="195"/>
      <c r="AA114" s="51"/>
      <c r="AB114" s="73"/>
      <c r="AC114" s="195"/>
      <c r="AD114" s="196"/>
      <c r="AE114" s="195"/>
      <c r="AF114" s="196"/>
      <c r="AG114" s="196"/>
    </row>
    <row r="115" spans="2:33" s="29" customFormat="1" x14ac:dyDescent="0.2">
      <c r="B115" s="209"/>
      <c r="C115" s="209"/>
      <c r="D115" s="150"/>
      <c r="E115" s="209"/>
      <c r="F115" s="209"/>
      <c r="G115" s="150"/>
      <c r="H115" s="150"/>
      <c r="I115" s="150"/>
      <c r="K115" s="150"/>
      <c r="L115" s="150"/>
      <c r="M115" s="150"/>
      <c r="N115" s="150"/>
      <c r="U115" s="46"/>
      <c r="W115" s="195"/>
      <c r="X115" s="196"/>
      <c r="Y115" s="195"/>
      <c r="Z115" s="195"/>
      <c r="AA115" s="51"/>
      <c r="AB115" s="73"/>
      <c r="AC115" s="195"/>
      <c r="AD115" s="196"/>
      <c r="AE115" s="195"/>
      <c r="AF115" s="196"/>
      <c r="AG115" s="196"/>
    </row>
    <row r="116" spans="2:33" s="29" customFormat="1" x14ac:dyDescent="0.2">
      <c r="B116" s="209"/>
      <c r="C116" s="209"/>
      <c r="D116" s="150"/>
      <c r="E116" s="209"/>
      <c r="F116" s="209"/>
      <c r="G116" s="150"/>
      <c r="H116" s="150"/>
      <c r="I116" s="150"/>
      <c r="K116" s="150"/>
      <c r="L116" s="150"/>
      <c r="M116" s="150"/>
      <c r="N116" s="150"/>
      <c r="U116" s="46"/>
      <c r="W116" s="195"/>
      <c r="X116" s="196"/>
      <c r="Y116" s="195"/>
      <c r="Z116" s="195"/>
      <c r="AA116" s="51"/>
      <c r="AB116" s="73"/>
      <c r="AC116" s="195"/>
      <c r="AD116" s="196"/>
      <c r="AE116" s="195"/>
      <c r="AF116" s="196"/>
      <c r="AG116" s="196"/>
    </row>
    <row r="117" spans="2:33" s="29" customFormat="1" x14ac:dyDescent="0.2">
      <c r="B117" s="209"/>
      <c r="C117" s="209"/>
      <c r="D117" s="150"/>
      <c r="E117" s="209"/>
      <c r="F117" s="209"/>
      <c r="G117" s="150"/>
      <c r="H117" s="150"/>
      <c r="I117" s="150"/>
      <c r="K117" s="150"/>
      <c r="L117" s="150"/>
      <c r="M117" s="150"/>
      <c r="N117" s="150"/>
      <c r="U117" s="46"/>
      <c r="W117" s="195"/>
      <c r="X117" s="196"/>
      <c r="Y117" s="195"/>
      <c r="Z117" s="195"/>
      <c r="AA117" s="51"/>
      <c r="AB117" s="73"/>
      <c r="AC117" s="195"/>
      <c r="AD117" s="196"/>
      <c r="AE117" s="195"/>
      <c r="AF117" s="196"/>
      <c r="AG117" s="196"/>
    </row>
    <row r="118" spans="2:33" s="29" customFormat="1" x14ac:dyDescent="0.2">
      <c r="B118" s="209"/>
      <c r="C118" s="209"/>
      <c r="D118" s="150"/>
      <c r="E118" s="209"/>
      <c r="F118" s="209"/>
      <c r="G118" s="150"/>
      <c r="H118" s="150"/>
      <c r="I118" s="150"/>
      <c r="K118" s="150"/>
      <c r="L118" s="150"/>
      <c r="M118" s="150"/>
      <c r="N118" s="150"/>
      <c r="U118" s="46"/>
      <c r="W118" s="195"/>
      <c r="X118" s="196"/>
      <c r="Y118" s="195"/>
      <c r="Z118" s="195"/>
      <c r="AA118" s="51"/>
      <c r="AB118" s="73"/>
      <c r="AC118" s="195"/>
      <c r="AD118" s="196"/>
      <c r="AE118" s="195"/>
      <c r="AF118" s="196"/>
      <c r="AG118" s="196"/>
    </row>
    <row r="119" spans="2:33" s="29" customFormat="1" x14ac:dyDescent="0.2">
      <c r="B119" s="209"/>
      <c r="C119" s="209"/>
      <c r="D119" s="150"/>
      <c r="E119" s="209"/>
      <c r="F119" s="209"/>
      <c r="G119" s="150"/>
      <c r="H119" s="150"/>
      <c r="I119" s="150"/>
      <c r="K119" s="150"/>
      <c r="L119" s="150"/>
      <c r="M119" s="150"/>
      <c r="N119" s="150"/>
      <c r="U119" s="46"/>
      <c r="W119" s="195"/>
      <c r="X119" s="196"/>
      <c r="Y119" s="195"/>
      <c r="Z119" s="195"/>
      <c r="AA119" s="51"/>
      <c r="AB119" s="73"/>
      <c r="AC119" s="195"/>
      <c r="AD119" s="196"/>
      <c r="AE119" s="195"/>
      <c r="AF119" s="196"/>
      <c r="AG119" s="196"/>
    </row>
    <row r="120" spans="2:33" s="29" customFormat="1" x14ac:dyDescent="0.2">
      <c r="B120" s="209"/>
      <c r="C120" s="209"/>
      <c r="D120" s="150"/>
      <c r="E120" s="209"/>
      <c r="F120" s="209"/>
      <c r="G120" s="150"/>
      <c r="H120" s="150"/>
      <c r="I120" s="150"/>
      <c r="K120" s="150"/>
      <c r="L120" s="150"/>
      <c r="M120" s="150"/>
      <c r="N120" s="150"/>
      <c r="U120" s="46"/>
      <c r="W120" s="195"/>
      <c r="X120" s="196"/>
      <c r="Y120" s="195"/>
      <c r="Z120" s="195"/>
      <c r="AA120" s="51"/>
      <c r="AB120" s="73"/>
      <c r="AC120" s="195"/>
      <c r="AD120" s="196"/>
      <c r="AE120" s="195"/>
      <c r="AF120" s="196"/>
      <c r="AG120" s="196"/>
    </row>
    <row r="121" spans="2:33" s="29" customFormat="1" x14ac:dyDescent="0.2">
      <c r="B121" s="209"/>
      <c r="C121" s="209"/>
      <c r="D121" s="150"/>
      <c r="E121" s="209"/>
      <c r="F121" s="209"/>
      <c r="G121" s="150"/>
      <c r="H121" s="150"/>
      <c r="I121" s="150"/>
      <c r="K121" s="150"/>
      <c r="L121" s="150"/>
      <c r="M121" s="150"/>
      <c r="N121" s="150"/>
      <c r="U121" s="46"/>
      <c r="W121" s="195"/>
      <c r="X121" s="196"/>
      <c r="Y121" s="195"/>
      <c r="Z121" s="195"/>
      <c r="AA121" s="51"/>
      <c r="AB121" s="73"/>
      <c r="AC121" s="195"/>
      <c r="AD121" s="196"/>
      <c r="AE121" s="195"/>
      <c r="AF121" s="196"/>
      <c r="AG121" s="196"/>
    </row>
    <row r="122" spans="2:33" s="29" customFormat="1" x14ac:dyDescent="0.2">
      <c r="B122" s="209"/>
      <c r="C122" s="209"/>
      <c r="D122" s="150"/>
      <c r="E122" s="209"/>
      <c r="F122" s="209"/>
      <c r="G122" s="150"/>
      <c r="H122" s="150"/>
      <c r="I122" s="150"/>
      <c r="K122" s="150"/>
      <c r="L122" s="150"/>
      <c r="M122" s="150"/>
      <c r="N122" s="150"/>
      <c r="U122" s="46"/>
      <c r="W122" s="195"/>
      <c r="X122" s="196"/>
      <c r="Y122" s="195"/>
      <c r="Z122" s="195"/>
      <c r="AA122" s="51"/>
      <c r="AB122" s="73"/>
      <c r="AC122" s="195"/>
      <c r="AD122" s="196"/>
      <c r="AE122" s="195"/>
      <c r="AF122" s="196"/>
      <c r="AG122" s="196"/>
    </row>
    <row r="123" spans="2:33" s="29" customFormat="1" x14ac:dyDescent="0.2">
      <c r="B123" s="209"/>
      <c r="C123" s="209"/>
      <c r="D123" s="150"/>
      <c r="E123" s="209"/>
      <c r="F123" s="209"/>
      <c r="G123" s="150"/>
      <c r="H123" s="150"/>
      <c r="I123" s="150"/>
      <c r="K123" s="150"/>
      <c r="L123" s="150"/>
      <c r="M123" s="150"/>
      <c r="N123" s="150"/>
      <c r="U123" s="46"/>
      <c r="W123" s="195"/>
      <c r="X123" s="196"/>
      <c r="Y123" s="195"/>
      <c r="Z123" s="195"/>
      <c r="AA123" s="51"/>
      <c r="AB123" s="73"/>
      <c r="AC123" s="195"/>
      <c r="AD123" s="196"/>
      <c r="AE123" s="195"/>
      <c r="AF123" s="196"/>
      <c r="AG123" s="196"/>
    </row>
    <row r="124" spans="2:33" s="29" customFormat="1" x14ac:dyDescent="0.2">
      <c r="B124" s="209"/>
      <c r="C124" s="209"/>
      <c r="D124" s="150"/>
      <c r="E124" s="209"/>
      <c r="F124" s="209"/>
      <c r="G124" s="150"/>
      <c r="H124" s="150"/>
      <c r="I124" s="150"/>
      <c r="K124" s="150"/>
      <c r="L124" s="150"/>
      <c r="M124" s="150"/>
      <c r="N124" s="150"/>
      <c r="U124" s="46"/>
      <c r="W124" s="195"/>
      <c r="X124" s="196"/>
      <c r="Y124" s="195"/>
      <c r="Z124" s="195"/>
      <c r="AA124" s="51"/>
      <c r="AB124" s="73"/>
      <c r="AC124" s="195"/>
      <c r="AD124" s="196"/>
      <c r="AE124" s="195"/>
      <c r="AF124" s="196"/>
      <c r="AG124" s="196"/>
    </row>
    <row r="125" spans="2:33" s="29" customFormat="1" x14ac:dyDescent="0.2">
      <c r="B125" s="209"/>
      <c r="C125" s="209"/>
      <c r="D125" s="150"/>
      <c r="E125" s="209"/>
      <c r="F125" s="209"/>
      <c r="G125" s="150"/>
      <c r="H125" s="150"/>
      <c r="I125" s="150"/>
      <c r="K125" s="150"/>
      <c r="L125" s="150"/>
      <c r="M125" s="150"/>
      <c r="N125" s="150"/>
      <c r="U125" s="46"/>
      <c r="W125" s="195"/>
      <c r="X125" s="196"/>
      <c r="Y125" s="195"/>
      <c r="Z125" s="195"/>
      <c r="AA125" s="51"/>
      <c r="AB125" s="73"/>
      <c r="AC125" s="195"/>
      <c r="AD125" s="196"/>
      <c r="AE125" s="195"/>
      <c r="AF125" s="196"/>
      <c r="AG125" s="196"/>
    </row>
    <row r="126" spans="2:33" s="29" customFormat="1" x14ac:dyDescent="0.2">
      <c r="B126" s="209"/>
      <c r="C126" s="209"/>
      <c r="D126" s="150"/>
      <c r="E126" s="209"/>
      <c r="F126" s="209"/>
      <c r="G126" s="150"/>
      <c r="H126" s="150"/>
      <c r="I126" s="150"/>
      <c r="K126" s="150"/>
      <c r="L126" s="150"/>
      <c r="M126" s="150"/>
      <c r="N126" s="150"/>
      <c r="U126" s="46"/>
      <c r="W126" s="195"/>
      <c r="X126" s="196"/>
      <c r="Y126" s="195"/>
      <c r="Z126" s="195"/>
      <c r="AA126" s="51"/>
      <c r="AB126" s="73"/>
      <c r="AC126" s="195"/>
      <c r="AD126" s="196"/>
      <c r="AE126" s="195"/>
      <c r="AF126" s="196"/>
      <c r="AG126" s="196"/>
    </row>
    <row r="127" spans="2:33" s="29" customFormat="1" x14ac:dyDescent="0.2">
      <c r="B127" s="209"/>
      <c r="C127" s="209"/>
      <c r="D127" s="150"/>
      <c r="E127" s="209"/>
      <c r="F127" s="209"/>
      <c r="G127" s="150"/>
      <c r="H127" s="150"/>
      <c r="I127" s="150"/>
      <c r="K127" s="150"/>
      <c r="L127" s="150"/>
      <c r="M127" s="150"/>
      <c r="N127" s="150"/>
      <c r="U127" s="46"/>
      <c r="W127" s="195"/>
      <c r="X127" s="196"/>
      <c r="Y127" s="195"/>
      <c r="Z127" s="195"/>
      <c r="AA127" s="51"/>
      <c r="AB127" s="73"/>
      <c r="AC127" s="195"/>
      <c r="AD127" s="196"/>
      <c r="AE127" s="195"/>
      <c r="AF127" s="196"/>
      <c r="AG127" s="196"/>
    </row>
    <row r="128" spans="2:33" s="29" customFormat="1" x14ac:dyDescent="0.2">
      <c r="B128" s="209"/>
      <c r="C128" s="209"/>
      <c r="D128" s="150"/>
      <c r="E128" s="209"/>
      <c r="F128" s="209"/>
      <c r="G128" s="150"/>
      <c r="H128" s="150"/>
      <c r="I128" s="150"/>
      <c r="K128" s="150"/>
      <c r="L128" s="150"/>
      <c r="M128" s="150"/>
      <c r="N128" s="150"/>
      <c r="U128" s="46"/>
      <c r="W128" s="195"/>
      <c r="X128" s="196"/>
      <c r="Y128" s="195"/>
      <c r="Z128" s="195"/>
      <c r="AA128" s="51"/>
      <c r="AB128" s="73"/>
      <c r="AC128" s="195"/>
      <c r="AD128" s="196"/>
      <c r="AE128" s="195"/>
      <c r="AF128" s="196"/>
      <c r="AG128" s="196"/>
    </row>
    <row r="129" spans="2:33" s="29" customFormat="1" x14ac:dyDescent="0.2">
      <c r="B129" s="209"/>
      <c r="C129" s="209"/>
      <c r="D129" s="150"/>
      <c r="E129" s="209"/>
      <c r="F129" s="209"/>
      <c r="G129" s="150"/>
      <c r="H129" s="150"/>
      <c r="I129" s="150"/>
      <c r="K129" s="150"/>
      <c r="L129" s="150"/>
      <c r="M129" s="150"/>
      <c r="N129" s="150"/>
      <c r="U129" s="46"/>
      <c r="W129" s="195"/>
      <c r="X129" s="196"/>
      <c r="Y129" s="195"/>
      <c r="Z129" s="195"/>
      <c r="AA129" s="51"/>
      <c r="AB129" s="73"/>
      <c r="AC129" s="195"/>
      <c r="AD129" s="196"/>
      <c r="AE129" s="195"/>
      <c r="AF129" s="196"/>
      <c r="AG129" s="196"/>
    </row>
    <row r="130" spans="2:33" s="29" customFormat="1" x14ac:dyDescent="0.2">
      <c r="B130" s="209"/>
      <c r="C130" s="209"/>
      <c r="D130" s="150"/>
      <c r="E130" s="209"/>
      <c r="F130" s="209"/>
      <c r="G130" s="150"/>
      <c r="H130" s="150"/>
      <c r="I130" s="150"/>
      <c r="K130" s="150"/>
      <c r="L130" s="150"/>
      <c r="M130" s="150"/>
      <c r="N130" s="150"/>
      <c r="U130" s="46"/>
      <c r="W130" s="195"/>
      <c r="X130" s="196"/>
      <c r="Y130" s="195"/>
      <c r="Z130" s="195"/>
      <c r="AA130" s="51"/>
      <c r="AB130" s="73"/>
      <c r="AC130" s="195"/>
      <c r="AD130" s="196"/>
      <c r="AE130" s="195"/>
      <c r="AF130" s="196"/>
      <c r="AG130" s="196"/>
    </row>
    <row r="131" spans="2:33" s="29" customFormat="1" x14ac:dyDescent="0.2">
      <c r="B131" s="209"/>
      <c r="C131" s="209"/>
      <c r="D131" s="150"/>
      <c r="E131" s="209"/>
      <c r="F131" s="209"/>
      <c r="G131" s="150"/>
      <c r="H131" s="150"/>
      <c r="I131" s="150"/>
      <c r="K131" s="150"/>
      <c r="L131" s="150"/>
      <c r="M131" s="150"/>
      <c r="N131" s="150"/>
      <c r="U131" s="46"/>
      <c r="W131" s="195"/>
      <c r="X131" s="196"/>
      <c r="Y131" s="195"/>
      <c r="Z131" s="195"/>
      <c r="AA131" s="51"/>
      <c r="AB131" s="73"/>
      <c r="AC131" s="195"/>
      <c r="AD131" s="196"/>
      <c r="AE131" s="195"/>
      <c r="AF131" s="196"/>
      <c r="AG131" s="196"/>
    </row>
    <row r="132" spans="2:33" s="29" customFormat="1" x14ac:dyDescent="0.2">
      <c r="B132" s="209"/>
      <c r="C132" s="209"/>
      <c r="D132" s="150"/>
      <c r="E132" s="209"/>
      <c r="F132" s="209"/>
      <c r="G132" s="150"/>
      <c r="H132" s="150"/>
      <c r="I132" s="150"/>
      <c r="K132" s="150"/>
      <c r="L132" s="150"/>
      <c r="M132" s="150"/>
      <c r="N132" s="150"/>
      <c r="U132" s="46"/>
      <c r="W132" s="195"/>
      <c r="X132" s="196"/>
      <c r="Y132" s="195"/>
      <c r="Z132" s="195"/>
      <c r="AA132" s="51"/>
      <c r="AB132" s="73"/>
      <c r="AC132" s="195"/>
      <c r="AD132" s="196"/>
      <c r="AE132" s="195"/>
      <c r="AF132" s="196"/>
      <c r="AG132" s="196"/>
    </row>
    <row r="133" spans="2:33" s="29" customFormat="1" x14ac:dyDescent="0.2">
      <c r="B133" s="209"/>
      <c r="C133" s="209"/>
      <c r="D133" s="150"/>
      <c r="E133" s="209"/>
      <c r="F133" s="209"/>
      <c r="G133" s="150"/>
      <c r="H133" s="150"/>
      <c r="I133" s="150"/>
      <c r="K133" s="150"/>
      <c r="L133" s="150"/>
      <c r="M133" s="150"/>
      <c r="N133" s="150"/>
      <c r="U133" s="46"/>
      <c r="W133" s="195"/>
      <c r="X133" s="196"/>
      <c r="Y133" s="195"/>
      <c r="Z133" s="195"/>
      <c r="AA133" s="51"/>
      <c r="AB133" s="73"/>
      <c r="AC133" s="195"/>
      <c r="AD133" s="196"/>
      <c r="AE133" s="195"/>
      <c r="AF133" s="196"/>
      <c r="AG133" s="196"/>
    </row>
    <row r="134" spans="2:33" s="29" customFormat="1" x14ac:dyDescent="0.2">
      <c r="B134" s="209"/>
      <c r="C134" s="209"/>
      <c r="D134" s="150"/>
      <c r="E134" s="209"/>
      <c r="F134" s="209"/>
      <c r="G134" s="150"/>
      <c r="H134" s="150"/>
      <c r="I134" s="150"/>
      <c r="K134" s="150"/>
      <c r="L134" s="150"/>
      <c r="M134" s="150"/>
      <c r="N134" s="150"/>
      <c r="U134" s="46"/>
      <c r="W134" s="195"/>
      <c r="X134" s="196"/>
      <c r="Y134" s="195"/>
      <c r="Z134" s="195"/>
      <c r="AA134" s="51"/>
      <c r="AB134" s="73"/>
      <c r="AC134" s="195"/>
      <c r="AD134" s="196"/>
      <c r="AE134" s="195"/>
      <c r="AF134" s="196"/>
      <c r="AG134" s="196"/>
    </row>
    <row r="135" spans="2:33" s="29" customFormat="1" x14ac:dyDescent="0.2">
      <c r="B135" s="209"/>
      <c r="C135" s="209"/>
      <c r="D135" s="150"/>
      <c r="E135" s="209"/>
      <c r="F135" s="209"/>
      <c r="G135" s="150"/>
      <c r="H135" s="150"/>
      <c r="I135" s="150"/>
      <c r="K135" s="150"/>
      <c r="L135" s="150"/>
      <c r="M135" s="150"/>
      <c r="N135" s="150"/>
      <c r="U135" s="46"/>
      <c r="W135" s="195"/>
      <c r="X135" s="196"/>
      <c r="Y135" s="195"/>
      <c r="Z135" s="195"/>
      <c r="AA135" s="51"/>
      <c r="AB135" s="73"/>
      <c r="AC135" s="195"/>
      <c r="AD135" s="196"/>
      <c r="AE135" s="195"/>
      <c r="AF135" s="196"/>
      <c r="AG135" s="196"/>
    </row>
    <row r="136" spans="2:33" s="29" customFormat="1" x14ac:dyDescent="0.2">
      <c r="B136" s="209"/>
      <c r="C136" s="209"/>
      <c r="D136" s="150"/>
      <c r="E136" s="209"/>
      <c r="F136" s="209"/>
      <c r="G136" s="150"/>
      <c r="H136" s="150"/>
      <c r="I136" s="150"/>
      <c r="K136" s="150"/>
      <c r="L136" s="150"/>
      <c r="M136" s="150"/>
      <c r="N136" s="150"/>
      <c r="U136" s="46"/>
      <c r="W136" s="195"/>
      <c r="X136" s="196"/>
      <c r="Y136" s="195"/>
      <c r="Z136" s="195"/>
      <c r="AA136" s="51"/>
      <c r="AB136" s="73"/>
      <c r="AC136" s="195"/>
      <c r="AD136" s="196"/>
      <c r="AE136" s="195"/>
      <c r="AF136" s="196"/>
      <c r="AG136" s="196"/>
    </row>
    <row r="137" spans="2:33" s="29" customFormat="1" x14ac:dyDescent="0.2">
      <c r="B137" s="209"/>
      <c r="C137" s="209"/>
      <c r="D137" s="150"/>
      <c r="E137" s="209"/>
      <c r="F137" s="209"/>
      <c r="G137" s="150"/>
      <c r="H137" s="150"/>
      <c r="I137" s="150"/>
      <c r="K137" s="150"/>
      <c r="L137" s="150"/>
      <c r="M137" s="150"/>
      <c r="N137" s="150"/>
      <c r="U137" s="46"/>
      <c r="W137" s="195"/>
      <c r="X137" s="196"/>
      <c r="Y137" s="195"/>
      <c r="Z137" s="195"/>
      <c r="AA137" s="51"/>
      <c r="AB137" s="73"/>
      <c r="AC137" s="195"/>
      <c r="AD137" s="196"/>
      <c r="AE137" s="195"/>
      <c r="AF137" s="196"/>
      <c r="AG137" s="196"/>
    </row>
    <row r="138" spans="2:33" s="29" customFormat="1" x14ac:dyDescent="0.2">
      <c r="B138" s="209"/>
      <c r="C138" s="209"/>
      <c r="D138" s="150"/>
      <c r="E138" s="209"/>
      <c r="F138" s="209"/>
      <c r="G138" s="150"/>
      <c r="H138" s="150"/>
      <c r="I138" s="150"/>
      <c r="K138" s="150"/>
      <c r="L138" s="150"/>
      <c r="M138" s="150"/>
      <c r="N138" s="150"/>
      <c r="U138" s="46"/>
      <c r="W138" s="195"/>
      <c r="X138" s="196"/>
      <c r="Y138" s="195"/>
      <c r="Z138" s="195"/>
      <c r="AA138" s="51"/>
      <c r="AB138" s="73"/>
      <c r="AC138" s="195"/>
      <c r="AD138" s="196"/>
      <c r="AE138" s="195"/>
      <c r="AF138" s="196"/>
      <c r="AG138" s="196"/>
    </row>
    <row r="139" spans="2:33" s="29" customFormat="1" x14ac:dyDescent="0.2">
      <c r="B139" s="209"/>
      <c r="C139" s="209"/>
      <c r="D139" s="150"/>
      <c r="E139" s="209"/>
      <c r="F139" s="209"/>
      <c r="G139" s="150"/>
      <c r="H139" s="150"/>
      <c r="I139" s="150"/>
      <c r="K139" s="150"/>
      <c r="L139" s="150"/>
      <c r="M139" s="150"/>
      <c r="N139" s="150"/>
      <c r="U139" s="46"/>
      <c r="W139" s="195"/>
      <c r="X139" s="196"/>
      <c r="Y139" s="195"/>
      <c r="Z139" s="195"/>
      <c r="AA139" s="51"/>
      <c r="AB139" s="73"/>
      <c r="AC139" s="195"/>
      <c r="AD139" s="196"/>
      <c r="AE139" s="195"/>
      <c r="AF139" s="196"/>
      <c r="AG139" s="196"/>
    </row>
    <row r="140" spans="2:33" s="29" customFormat="1" x14ac:dyDescent="0.2">
      <c r="B140" s="209"/>
      <c r="C140" s="209"/>
      <c r="D140" s="150"/>
      <c r="E140" s="209"/>
      <c r="F140" s="209"/>
      <c r="G140" s="150"/>
      <c r="H140" s="150"/>
      <c r="I140" s="150"/>
      <c r="K140" s="150"/>
      <c r="L140" s="150"/>
      <c r="M140" s="150"/>
      <c r="N140" s="150"/>
      <c r="U140" s="46"/>
      <c r="W140" s="195"/>
      <c r="X140" s="196"/>
      <c r="Y140" s="195"/>
      <c r="Z140" s="195"/>
      <c r="AA140" s="51"/>
      <c r="AB140" s="73"/>
      <c r="AC140" s="195"/>
      <c r="AD140" s="196"/>
      <c r="AE140" s="195"/>
      <c r="AF140" s="196"/>
      <c r="AG140" s="196"/>
    </row>
    <row r="141" spans="2:33" s="29" customFormat="1" x14ac:dyDescent="0.2">
      <c r="B141" s="209"/>
      <c r="C141" s="209"/>
      <c r="D141" s="150"/>
      <c r="E141" s="209"/>
      <c r="F141" s="209"/>
      <c r="G141" s="150"/>
      <c r="H141" s="150"/>
      <c r="I141" s="150"/>
      <c r="K141" s="150"/>
      <c r="L141" s="150"/>
      <c r="M141" s="150"/>
      <c r="N141" s="150"/>
      <c r="U141" s="46"/>
      <c r="W141" s="195"/>
      <c r="X141" s="196"/>
      <c r="Y141" s="195"/>
      <c r="Z141" s="195"/>
      <c r="AA141" s="51"/>
      <c r="AB141" s="73"/>
      <c r="AC141" s="195"/>
      <c r="AD141" s="196"/>
      <c r="AE141" s="195"/>
      <c r="AF141" s="196"/>
      <c r="AG141" s="196"/>
    </row>
    <row r="142" spans="2:33" s="29" customFormat="1" x14ac:dyDescent="0.2">
      <c r="B142" s="209"/>
      <c r="C142" s="209"/>
      <c r="D142" s="150"/>
      <c r="E142" s="209"/>
      <c r="F142" s="209"/>
      <c r="G142" s="150"/>
      <c r="H142" s="150"/>
      <c r="I142" s="150"/>
      <c r="K142" s="150"/>
      <c r="L142" s="150"/>
      <c r="M142" s="150"/>
      <c r="N142" s="150"/>
      <c r="U142" s="46"/>
      <c r="W142" s="195"/>
      <c r="X142" s="196"/>
      <c r="Y142" s="195"/>
      <c r="Z142" s="195"/>
      <c r="AA142" s="51"/>
      <c r="AB142" s="73"/>
      <c r="AC142" s="195"/>
      <c r="AD142" s="196"/>
      <c r="AE142" s="195"/>
      <c r="AF142" s="196"/>
      <c r="AG142" s="196"/>
    </row>
    <row r="143" spans="2:33" s="29" customFormat="1" x14ac:dyDescent="0.2">
      <c r="B143" s="209"/>
      <c r="C143" s="209"/>
      <c r="D143" s="150"/>
      <c r="E143" s="209"/>
      <c r="F143" s="209"/>
      <c r="G143" s="150"/>
      <c r="H143" s="150"/>
      <c r="I143" s="150"/>
      <c r="K143" s="150"/>
      <c r="L143" s="150"/>
      <c r="M143" s="150"/>
      <c r="N143" s="150"/>
      <c r="U143" s="46"/>
      <c r="W143" s="195"/>
      <c r="X143" s="196"/>
      <c r="Y143" s="195"/>
      <c r="Z143" s="195"/>
      <c r="AA143" s="51"/>
      <c r="AB143" s="73"/>
      <c r="AC143" s="195"/>
      <c r="AD143" s="196"/>
      <c r="AE143" s="195"/>
      <c r="AF143" s="196"/>
      <c r="AG143" s="196"/>
    </row>
    <row r="144" spans="2:33" s="29" customFormat="1" x14ac:dyDescent="0.2">
      <c r="B144" s="209"/>
      <c r="C144" s="209"/>
      <c r="D144" s="150"/>
      <c r="E144" s="209"/>
      <c r="F144" s="209"/>
      <c r="G144" s="150"/>
      <c r="H144" s="150"/>
      <c r="I144" s="150"/>
      <c r="K144" s="150"/>
      <c r="L144" s="150"/>
      <c r="M144" s="150"/>
      <c r="N144" s="150"/>
      <c r="U144" s="46"/>
      <c r="W144" s="195"/>
      <c r="X144" s="196"/>
      <c r="Y144" s="195"/>
      <c r="Z144" s="195"/>
      <c r="AA144" s="51"/>
      <c r="AB144" s="73"/>
      <c r="AC144" s="195"/>
      <c r="AD144" s="196"/>
      <c r="AE144" s="195"/>
      <c r="AF144" s="196"/>
      <c r="AG144" s="196"/>
    </row>
    <row r="145" spans="2:33" s="29" customFormat="1" x14ac:dyDescent="0.2">
      <c r="B145" s="209"/>
      <c r="C145" s="209"/>
      <c r="D145" s="150"/>
      <c r="E145" s="209"/>
      <c r="F145" s="209"/>
      <c r="G145" s="150"/>
      <c r="H145" s="150"/>
      <c r="I145" s="150"/>
      <c r="K145" s="150"/>
      <c r="L145" s="150"/>
      <c r="M145" s="150"/>
      <c r="N145" s="150"/>
      <c r="U145" s="46"/>
      <c r="W145" s="195"/>
      <c r="X145" s="196"/>
      <c r="Y145" s="195"/>
      <c r="Z145" s="195"/>
      <c r="AA145" s="51"/>
      <c r="AB145" s="73"/>
      <c r="AC145" s="195"/>
      <c r="AD145" s="196"/>
      <c r="AE145" s="195"/>
      <c r="AF145" s="196"/>
      <c r="AG145" s="196"/>
    </row>
    <row r="146" spans="2:33" s="29" customFormat="1" x14ac:dyDescent="0.2">
      <c r="B146" s="209"/>
      <c r="C146" s="209"/>
      <c r="D146" s="150"/>
      <c r="E146" s="209"/>
      <c r="F146" s="209"/>
      <c r="G146" s="150"/>
      <c r="H146" s="150"/>
      <c r="I146" s="150"/>
      <c r="K146" s="150"/>
      <c r="L146" s="150"/>
      <c r="M146" s="150"/>
      <c r="N146" s="150"/>
      <c r="U146" s="46"/>
      <c r="W146" s="195"/>
      <c r="X146" s="196"/>
      <c r="Y146" s="195"/>
      <c r="Z146" s="195"/>
      <c r="AA146" s="51"/>
      <c r="AB146" s="73"/>
      <c r="AC146" s="195"/>
      <c r="AD146" s="196"/>
      <c r="AE146" s="195"/>
      <c r="AF146" s="196"/>
      <c r="AG146" s="196"/>
    </row>
    <row r="147" spans="2:33" s="29" customFormat="1" x14ac:dyDescent="0.2">
      <c r="B147" s="209"/>
      <c r="C147" s="209"/>
      <c r="D147" s="150"/>
      <c r="E147" s="209"/>
      <c r="F147" s="209"/>
      <c r="G147" s="150"/>
      <c r="H147" s="150"/>
      <c r="I147" s="150"/>
      <c r="K147" s="150"/>
      <c r="L147" s="150"/>
      <c r="M147" s="150"/>
      <c r="N147" s="150"/>
      <c r="U147" s="46"/>
      <c r="W147" s="195"/>
      <c r="X147" s="196"/>
      <c r="Y147" s="195"/>
      <c r="Z147" s="195"/>
      <c r="AA147" s="51"/>
      <c r="AB147" s="73"/>
      <c r="AC147" s="195"/>
      <c r="AD147" s="196"/>
      <c r="AE147" s="195"/>
      <c r="AF147" s="196"/>
      <c r="AG147" s="196"/>
    </row>
    <row r="148" spans="2:33" s="29" customFormat="1" x14ac:dyDescent="0.2">
      <c r="B148" s="209"/>
      <c r="C148" s="209"/>
      <c r="D148" s="150"/>
      <c r="E148" s="209"/>
      <c r="F148" s="209"/>
      <c r="G148" s="150"/>
      <c r="H148" s="150"/>
      <c r="I148" s="150"/>
      <c r="K148" s="150"/>
      <c r="L148" s="150"/>
      <c r="M148" s="150"/>
      <c r="N148" s="150"/>
      <c r="U148" s="46"/>
      <c r="W148" s="195"/>
      <c r="X148" s="196"/>
      <c r="Y148" s="195"/>
      <c r="Z148" s="195"/>
      <c r="AA148" s="51"/>
      <c r="AB148" s="73"/>
      <c r="AC148" s="195"/>
      <c r="AD148" s="196"/>
      <c r="AE148" s="195"/>
      <c r="AF148" s="196"/>
      <c r="AG148" s="196"/>
    </row>
    <row r="149" spans="2:33" s="29" customFormat="1" x14ac:dyDescent="0.2">
      <c r="B149" s="209"/>
      <c r="C149" s="209"/>
      <c r="D149" s="150"/>
      <c r="E149" s="209"/>
      <c r="F149" s="209"/>
      <c r="G149" s="150"/>
      <c r="H149" s="150"/>
      <c r="I149" s="150"/>
      <c r="K149" s="150"/>
      <c r="L149" s="150"/>
      <c r="M149" s="150"/>
      <c r="N149" s="150"/>
      <c r="U149" s="46"/>
      <c r="W149" s="195"/>
      <c r="X149" s="196"/>
      <c r="Y149" s="195"/>
      <c r="Z149" s="195"/>
      <c r="AA149" s="51"/>
      <c r="AB149" s="73"/>
      <c r="AC149" s="195"/>
      <c r="AD149" s="196"/>
      <c r="AE149" s="195"/>
      <c r="AF149" s="196"/>
      <c r="AG149" s="196"/>
    </row>
    <row r="150" spans="2:33" s="29" customFormat="1" x14ac:dyDescent="0.2">
      <c r="B150" s="209"/>
      <c r="C150" s="209"/>
      <c r="D150" s="150"/>
      <c r="E150" s="209"/>
      <c r="F150" s="209"/>
      <c r="G150" s="150"/>
      <c r="H150" s="150"/>
      <c r="I150" s="150"/>
      <c r="K150" s="150"/>
      <c r="L150" s="150"/>
      <c r="M150" s="150"/>
      <c r="N150" s="150"/>
      <c r="U150" s="46"/>
      <c r="W150" s="195"/>
      <c r="X150" s="196"/>
      <c r="Y150" s="195"/>
      <c r="Z150" s="195"/>
      <c r="AA150" s="51"/>
      <c r="AB150" s="73"/>
      <c r="AC150" s="195"/>
      <c r="AD150" s="196"/>
      <c r="AE150" s="195"/>
      <c r="AF150" s="196"/>
      <c r="AG150" s="196"/>
    </row>
    <row r="151" spans="2:33" s="29" customFormat="1" x14ac:dyDescent="0.2">
      <c r="B151" s="209"/>
      <c r="C151" s="209"/>
      <c r="D151" s="150"/>
      <c r="E151" s="209"/>
      <c r="F151" s="209"/>
      <c r="G151" s="150"/>
      <c r="H151" s="150"/>
      <c r="I151" s="150"/>
      <c r="K151" s="150"/>
      <c r="L151" s="150"/>
      <c r="M151" s="150"/>
      <c r="N151" s="150"/>
      <c r="U151" s="46"/>
      <c r="W151" s="195"/>
      <c r="X151" s="196"/>
      <c r="Y151" s="195"/>
      <c r="Z151" s="195"/>
      <c r="AA151" s="51"/>
      <c r="AB151" s="73"/>
      <c r="AC151" s="195"/>
      <c r="AD151" s="196"/>
      <c r="AE151" s="195"/>
      <c r="AF151" s="196"/>
      <c r="AG151" s="196"/>
    </row>
    <row r="152" spans="2:33" s="29" customFormat="1" x14ac:dyDescent="0.2">
      <c r="B152" s="209"/>
      <c r="C152" s="209"/>
      <c r="D152" s="150"/>
      <c r="E152" s="209"/>
      <c r="F152" s="209"/>
      <c r="G152" s="150"/>
      <c r="H152" s="150"/>
      <c r="I152" s="150"/>
      <c r="K152" s="150"/>
      <c r="L152" s="150"/>
      <c r="M152" s="150"/>
      <c r="N152" s="150"/>
      <c r="U152" s="46"/>
      <c r="W152" s="195"/>
      <c r="X152" s="196"/>
      <c r="Y152" s="195"/>
      <c r="Z152" s="195"/>
      <c r="AA152" s="51"/>
      <c r="AB152" s="73"/>
      <c r="AC152" s="195"/>
      <c r="AD152" s="196"/>
      <c r="AE152" s="195"/>
      <c r="AF152" s="196"/>
      <c r="AG152" s="196"/>
    </row>
    <row r="153" spans="2:33" s="29" customFormat="1" x14ac:dyDescent="0.2">
      <c r="B153" s="209"/>
      <c r="C153" s="209"/>
      <c r="D153" s="150"/>
      <c r="E153" s="209"/>
      <c r="F153" s="209"/>
      <c r="G153" s="150"/>
      <c r="H153" s="150"/>
      <c r="I153" s="150"/>
      <c r="K153" s="150"/>
      <c r="L153" s="150"/>
      <c r="M153" s="150"/>
      <c r="N153" s="150"/>
      <c r="U153" s="46"/>
      <c r="W153" s="195"/>
      <c r="X153" s="196"/>
      <c r="Y153" s="195"/>
      <c r="Z153" s="195"/>
      <c r="AA153" s="51"/>
      <c r="AB153" s="73"/>
      <c r="AC153" s="195"/>
      <c r="AD153" s="196"/>
      <c r="AE153" s="195"/>
      <c r="AF153" s="196"/>
      <c r="AG153" s="196"/>
    </row>
    <row r="154" spans="2:33" s="29" customFormat="1" x14ac:dyDescent="0.2">
      <c r="B154" s="209"/>
      <c r="C154" s="209"/>
      <c r="D154" s="150"/>
      <c r="E154" s="209"/>
      <c r="F154" s="209"/>
      <c r="G154" s="150"/>
      <c r="H154" s="150"/>
      <c r="I154" s="150"/>
      <c r="K154" s="150"/>
      <c r="L154" s="150"/>
      <c r="M154" s="150"/>
      <c r="N154" s="150"/>
      <c r="U154" s="46"/>
      <c r="W154" s="195"/>
      <c r="X154" s="196"/>
      <c r="Y154" s="195"/>
      <c r="Z154" s="195"/>
      <c r="AA154" s="51"/>
      <c r="AB154" s="73"/>
      <c r="AC154" s="195"/>
      <c r="AD154" s="196"/>
      <c r="AE154" s="195"/>
      <c r="AF154" s="196"/>
      <c r="AG154" s="196"/>
    </row>
    <row r="155" spans="2:33" s="29" customFormat="1" x14ac:dyDescent="0.2">
      <c r="B155" s="209"/>
      <c r="C155" s="209"/>
      <c r="D155" s="150"/>
      <c r="E155" s="209"/>
      <c r="F155" s="209"/>
      <c r="G155" s="150"/>
      <c r="H155" s="150"/>
      <c r="I155" s="150"/>
      <c r="K155" s="150"/>
      <c r="L155" s="150"/>
      <c r="M155" s="150"/>
      <c r="N155" s="150"/>
      <c r="U155" s="46"/>
      <c r="W155" s="195"/>
      <c r="X155" s="196"/>
      <c r="Y155" s="195"/>
      <c r="Z155" s="195"/>
      <c r="AA155" s="51"/>
      <c r="AB155" s="73"/>
      <c r="AC155" s="195"/>
      <c r="AD155" s="196"/>
      <c r="AE155" s="195"/>
      <c r="AF155" s="196"/>
      <c r="AG155" s="196"/>
    </row>
    <row r="156" spans="2:33" s="29" customFormat="1" x14ac:dyDescent="0.2">
      <c r="B156" s="209"/>
      <c r="C156" s="209"/>
      <c r="D156" s="150"/>
      <c r="E156" s="209"/>
      <c r="F156" s="209"/>
      <c r="G156" s="150"/>
      <c r="H156" s="150"/>
      <c r="I156" s="150"/>
      <c r="K156" s="150"/>
      <c r="L156" s="150"/>
      <c r="M156" s="150"/>
      <c r="N156" s="150"/>
      <c r="U156" s="46"/>
      <c r="W156" s="195"/>
      <c r="X156" s="196"/>
      <c r="Y156" s="195"/>
      <c r="Z156" s="195"/>
      <c r="AA156" s="51"/>
      <c r="AB156" s="73"/>
      <c r="AC156" s="195"/>
      <c r="AD156" s="196"/>
      <c r="AE156" s="195"/>
      <c r="AF156" s="196"/>
      <c r="AG156" s="196"/>
    </row>
    <row r="157" spans="2:33" s="29" customFormat="1" x14ac:dyDescent="0.2">
      <c r="B157" s="209"/>
      <c r="C157" s="209"/>
      <c r="D157" s="150"/>
      <c r="E157" s="209"/>
      <c r="F157" s="209"/>
      <c r="G157" s="150"/>
      <c r="H157" s="150"/>
      <c r="I157" s="150"/>
      <c r="K157" s="150"/>
      <c r="L157" s="150"/>
      <c r="M157" s="150"/>
      <c r="N157" s="150"/>
      <c r="U157" s="46"/>
      <c r="W157" s="195"/>
      <c r="X157" s="196"/>
      <c r="Y157" s="195"/>
      <c r="Z157" s="195"/>
      <c r="AA157" s="51"/>
      <c r="AB157" s="73"/>
      <c r="AC157" s="195"/>
      <c r="AD157" s="196"/>
      <c r="AE157" s="195"/>
      <c r="AF157" s="196"/>
      <c r="AG157" s="196"/>
    </row>
    <row r="158" spans="2:33" s="29" customFormat="1" x14ac:dyDescent="0.2">
      <c r="B158" s="209"/>
      <c r="C158" s="209"/>
      <c r="D158" s="150"/>
      <c r="E158" s="209"/>
      <c r="F158" s="209"/>
      <c r="G158" s="150"/>
      <c r="H158" s="150"/>
      <c r="I158" s="150"/>
      <c r="K158" s="150"/>
      <c r="L158" s="150"/>
      <c r="M158" s="150"/>
      <c r="N158" s="150"/>
      <c r="U158" s="46"/>
      <c r="W158" s="195"/>
      <c r="X158" s="196"/>
      <c r="Y158" s="195"/>
      <c r="Z158" s="195"/>
      <c r="AA158" s="51"/>
      <c r="AB158" s="73"/>
      <c r="AC158" s="195"/>
      <c r="AD158" s="196"/>
      <c r="AE158" s="195"/>
      <c r="AF158" s="196"/>
      <c r="AG158" s="196"/>
    </row>
    <row r="159" spans="2:33" s="29" customFormat="1" x14ac:dyDescent="0.2">
      <c r="B159" s="209"/>
      <c r="C159" s="209"/>
      <c r="D159" s="150"/>
      <c r="E159" s="209"/>
      <c r="F159" s="209"/>
      <c r="G159" s="150"/>
      <c r="H159" s="150"/>
      <c r="I159" s="150"/>
      <c r="K159" s="150"/>
      <c r="L159" s="150"/>
      <c r="M159" s="150"/>
      <c r="N159" s="150"/>
      <c r="U159" s="46"/>
      <c r="W159" s="195"/>
      <c r="X159" s="196"/>
      <c r="Y159" s="195"/>
      <c r="Z159" s="195"/>
      <c r="AA159" s="51"/>
      <c r="AB159" s="73"/>
      <c r="AC159" s="195"/>
      <c r="AD159" s="196"/>
      <c r="AE159" s="195"/>
      <c r="AF159" s="196"/>
      <c r="AG159" s="196"/>
    </row>
    <row r="160" spans="2:33" s="29" customFormat="1" x14ac:dyDescent="0.2">
      <c r="B160" s="209"/>
      <c r="C160" s="209"/>
      <c r="D160" s="150"/>
      <c r="E160" s="209"/>
      <c r="F160" s="209"/>
      <c r="G160" s="150"/>
      <c r="H160" s="150"/>
      <c r="I160" s="150"/>
      <c r="K160" s="150"/>
      <c r="L160" s="150"/>
      <c r="M160" s="150"/>
      <c r="N160" s="150"/>
      <c r="U160" s="46"/>
      <c r="W160" s="195"/>
      <c r="X160" s="196"/>
      <c r="Y160" s="195"/>
      <c r="Z160" s="195"/>
      <c r="AA160" s="51"/>
      <c r="AB160" s="73"/>
      <c r="AC160" s="195"/>
      <c r="AD160" s="196"/>
      <c r="AE160" s="195"/>
      <c r="AF160" s="196"/>
      <c r="AG160" s="196"/>
    </row>
    <row r="161" spans="2:33" s="29" customFormat="1" x14ac:dyDescent="0.2">
      <c r="B161" s="209"/>
      <c r="C161" s="209"/>
      <c r="D161" s="150"/>
      <c r="E161" s="209"/>
      <c r="F161" s="209"/>
      <c r="G161" s="150"/>
      <c r="H161" s="150"/>
      <c r="I161" s="150"/>
      <c r="K161" s="150"/>
      <c r="L161" s="150"/>
      <c r="M161" s="150"/>
      <c r="N161" s="150"/>
      <c r="U161" s="46"/>
      <c r="W161" s="195"/>
      <c r="X161" s="196"/>
      <c r="Y161" s="195"/>
      <c r="Z161" s="195"/>
      <c r="AA161" s="51"/>
      <c r="AB161" s="73"/>
      <c r="AC161" s="195"/>
      <c r="AD161" s="196"/>
      <c r="AE161" s="195"/>
      <c r="AF161" s="196"/>
      <c r="AG161" s="196"/>
    </row>
    <row r="162" spans="2:33" s="29" customFormat="1" x14ac:dyDescent="0.2">
      <c r="B162" s="209"/>
      <c r="C162" s="209"/>
      <c r="D162" s="150"/>
      <c r="E162" s="209"/>
      <c r="F162" s="209"/>
      <c r="G162" s="150"/>
      <c r="H162" s="150"/>
      <c r="I162" s="150"/>
      <c r="K162" s="150"/>
      <c r="L162" s="150"/>
      <c r="M162" s="150"/>
      <c r="N162" s="150"/>
      <c r="U162" s="46"/>
      <c r="W162" s="195"/>
      <c r="X162" s="196"/>
      <c r="Y162" s="195"/>
      <c r="Z162" s="195"/>
      <c r="AA162" s="51"/>
      <c r="AB162" s="73"/>
      <c r="AC162" s="195"/>
      <c r="AD162" s="196"/>
      <c r="AE162" s="195"/>
      <c r="AF162" s="196"/>
      <c r="AG162" s="196"/>
    </row>
    <row r="163" spans="2:33" s="29" customFormat="1" x14ac:dyDescent="0.2">
      <c r="B163" s="209"/>
      <c r="C163" s="209"/>
      <c r="D163" s="150"/>
      <c r="E163" s="209"/>
      <c r="F163" s="209"/>
      <c r="G163" s="150"/>
      <c r="H163" s="150"/>
      <c r="I163" s="150"/>
      <c r="K163" s="150"/>
      <c r="L163" s="150"/>
      <c r="M163" s="150"/>
      <c r="N163" s="150"/>
      <c r="U163" s="46"/>
      <c r="W163" s="195"/>
      <c r="X163" s="196"/>
      <c r="Y163" s="195"/>
      <c r="Z163" s="195"/>
      <c r="AA163" s="51"/>
      <c r="AB163" s="73"/>
      <c r="AC163" s="195"/>
      <c r="AD163" s="196"/>
      <c r="AE163" s="195"/>
      <c r="AF163" s="196"/>
      <c r="AG163" s="196"/>
    </row>
    <row r="164" spans="2:33" s="29" customFormat="1" x14ac:dyDescent="0.2">
      <c r="B164" s="209"/>
      <c r="C164" s="209"/>
      <c r="D164" s="150"/>
      <c r="E164" s="209"/>
      <c r="F164" s="209"/>
      <c r="G164" s="150"/>
      <c r="H164" s="150"/>
      <c r="I164" s="150"/>
      <c r="K164" s="150"/>
      <c r="L164" s="150"/>
      <c r="M164" s="150"/>
      <c r="N164" s="150"/>
      <c r="U164" s="46"/>
      <c r="W164" s="195"/>
      <c r="X164" s="196"/>
      <c r="Y164" s="195"/>
      <c r="Z164" s="195"/>
      <c r="AA164" s="51"/>
      <c r="AB164" s="73"/>
      <c r="AC164" s="195"/>
      <c r="AD164" s="196"/>
      <c r="AE164" s="195"/>
      <c r="AF164" s="196"/>
      <c r="AG164" s="196"/>
    </row>
    <row r="165" spans="2:33" s="29" customFormat="1" x14ac:dyDescent="0.2">
      <c r="B165" s="209"/>
      <c r="C165" s="209"/>
      <c r="D165" s="150"/>
      <c r="E165" s="209"/>
      <c r="F165" s="209"/>
      <c r="G165" s="150"/>
      <c r="H165" s="150"/>
      <c r="I165" s="150"/>
      <c r="K165" s="150"/>
      <c r="L165" s="150"/>
      <c r="M165" s="150"/>
      <c r="N165" s="150"/>
      <c r="U165" s="46"/>
      <c r="W165" s="195"/>
      <c r="X165" s="196"/>
      <c r="Y165" s="195"/>
      <c r="Z165" s="195"/>
      <c r="AA165" s="51"/>
      <c r="AB165" s="73"/>
      <c r="AC165" s="195"/>
      <c r="AD165" s="196"/>
      <c r="AE165" s="195"/>
      <c r="AF165" s="196"/>
      <c r="AG165" s="196"/>
    </row>
    <row r="166" spans="2:33" s="29" customFormat="1" x14ac:dyDescent="0.2">
      <c r="B166" s="209"/>
      <c r="C166" s="209"/>
      <c r="D166" s="150"/>
      <c r="E166" s="209"/>
      <c r="F166" s="209"/>
      <c r="G166" s="150"/>
      <c r="H166" s="150"/>
      <c r="I166" s="150"/>
      <c r="K166" s="150"/>
      <c r="L166" s="150"/>
      <c r="M166" s="150"/>
      <c r="N166" s="150"/>
      <c r="U166" s="46"/>
      <c r="W166" s="195"/>
      <c r="X166" s="196"/>
      <c r="Y166" s="195"/>
      <c r="Z166" s="195"/>
      <c r="AA166" s="51"/>
      <c r="AB166" s="73"/>
      <c r="AC166" s="195"/>
      <c r="AD166" s="196"/>
      <c r="AE166" s="195"/>
      <c r="AF166" s="196"/>
      <c r="AG166" s="196"/>
    </row>
    <row r="167" spans="2:33" s="29" customFormat="1" x14ac:dyDescent="0.2">
      <c r="B167" s="209"/>
      <c r="C167" s="209"/>
      <c r="D167" s="150"/>
      <c r="E167" s="209"/>
      <c r="F167" s="209"/>
      <c r="G167" s="150"/>
      <c r="H167" s="150"/>
      <c r="I167" s="150"/>
      <c r="K167" s="150"/>
      <c r="L167" s="150"/>
      <c r="M167" s="150"/>
      <c r="N167" s="150"/>
      <c r="U167" s="46"/>
      <c r="W167" s="195"/>
      <c r="X167" s="196"/>
      <c r="Y167" s="195"/>
      <c r="Z167" s="195"/>
      <c r="AA167" s="51"/>
      <c r="AB167" s="73"/>
      <c r="AC167" s="195"/>
      <c r="AD167" s="196"/>
      <c r="AE167" s="195"/>
      <c r="AF167" s="196"/>
      <c r="AG167" s="196"/>
    </row>
    <row r="168" spans="2:33" s="29" customFormat="1" x14ac:dyDescent="0.2">
      <c r="B168" s="209"/>
      <c r="C168" s="209"/>
      <c r="D168" s="150"/>
      <c r="E168" s="209"/>
      <c r="F168" s="209"/>
      <c r="G168" s="150"/>
      <c r="H168" s="150"/>
      <c r="I168" s="150"/>
      <c r="K168" s="150"/>
      <c r="L168" s="150"/>
      <c r="M168" s="150"/>
      <c r="N168" s="150"/>
      <c r="U168" s="46"/>
      <c r="W168" s="195"/>
      <c r="X168" s="196"/>
      <c r="Y168" s="195"/>
      <c r="Z168" s="195"/>
      <c r="AA168" s="51"/>
      <c r="AB168" s="73"/>
      <c r="AC168" s="195"/>
      <c r="AD168" s="196"/>
      <c r="AE168" s="195"/>
      <c r="AF168" s="196"/>
      <c r="AG168" s="196"/>
    </row>
    <row r="169" spans="2:33" s="29" customFormat="1" x14ac:dyDescent="0.2">
      <c r="B169" s="209"/>
      <c r="C169" s="209"/>
      <c r="D169" s="150"/>
      <c r="E169" s="209"/>
      <c r="F169" s="209"/>
      <c r="G169" s="150"/>
      <c r="H169" s="150"/>
      <c r="I169" s="150"/>
      <c r="K169" s="150"/>
      <c r="L169" s="150"/>
      <c r="M169" s="150"/>
      <c r="N169" s="150"/>
      <c r="U169" s="46"/>
      <c r="W169" s="195"/>
      <c r="X169" s="196"/>
      <c r="Y169" s="195"/>
      <c r="Z169" s="195"/>
      <c r="AA169" s="51"/>
      <c r="AB169" s="73"/>
      <c r="AC169" s="195"/>
      <c r="AD169" s="196"/>
      <c r="AE169" s="195"/>
      <c r="AF169" s="196"/>
      <c r="AG169" s="196"/>
    </row>
    <row r="170" spans="2:33" s="29" customFormat="1" x14ac:dyDescent="0.2">
      <c r="B170" s="209"/>
      <c r="C170" s="209"/>
      <c r="D170" s="150"/>
      <c r="E170" s="209"/>
      <c r="F170" s="209"/>
      <c r="G170" s="150"/>
      <c r="H170" s="150"/>
      <c r="I170" s="150"/>
      <c r="K170" s="150"/>
      <c r="L170" s="150"/>
      <c r="M170" s="150"/>
      <c r="N170" s="150"/>
      <c r="U170" s="46"/>
      <c r="W170" s="195"/>
      <c r="X170" s="196"/>
      <c r="Y170" s="195"/>
      <c r="Z170" s="195"/>
      <c r="AA170" s="51"/>
      <c r="AB170" s="73"/>
      <c r="AC170" s="195"/>
      <c r="AD170" s="196"/>
      <c r="AE170" s="195"/>
      <c r="AF170" s="196"/>
      <c r="AG170" s="196"/>
    </row>
    <row r="171" spans="2:33" s="29" customFormat="1" x14ac:dyDescent="0.2">
      <c r="B171" s="209"/>
      <c r="C171" s="209"/>
      <c r="D171" s="150"/>
      <c r="E171" s="209"/>
      <c r="F171" s="209"/>
      <c r="G171" s="150"/>
      <c r="H171" s="150"/>
      <c r="I171" s="150"/>
      <c r="K171" s="150"/>
      <c r="L171" s="150"/>
      <c r="M171" s="150"/>
      <c r="N171" s="150"/>
      <c r="U171" s="46"/>
      <c r="W171" s="195"/>
      <c r="X171" s="196"/>
      <c r="Y171" s="195"/>
      <c r="Z171" s="195"/>
      <c r="AA171" s="51"/>
      <c r="AB171" s="73"/>
      <c r="AC171" s="195"/>
      <c r="AD171" s="196"/>
      <c r="AE171" s="195"/>
      <c r="AF171" s="196"/>
      <c r="AG171" s="196"/>
    </row>
    <row r="172" spans="2:33" s="29" customFormat="1" x14ac:dyDescent="0.2">
      <c r="B172" s="209"/>
      <c r="C172" s="209"/>
      <c r="D172" s="150"/>
      <c r="E172" s="209"/>
      <c r="F172" s="209"/>
      <c r="G172" s="150"/>
      <c r="H172" s="150"/>
      <c r="I172" s="150"/>
      <c r="K172" s="150"/>
      <c r="L172" s="150"/>
      <c r="M172" s="150"/>
      <c r="N172" s="150"/>
      <c r="U172" s="46"/>
      <c r="W172" s="195"/>
      <c r="X172" s="196"/>
      <c r="Y172" s="195"/>
      <c r="Z172" s="195"/>
      <c r="AA172" s="51"/>
      <c r="AB172" s="73"/>
      <c r="AC172" s="195"/>
      <c r="AD172" s="196"/>
      <c r="AE172" s="195"/>
      <c r="AF172" s="196"/>
      <c r="AG172" s="196"/>
    </row>
    <row r="173" spans="2:33" s="29" customFormat="1" x14ac:dyDescent="0.2">
      <c r="B173" s="209"/>
      <c r="C173" s="209"/>
      <c r="D173" s="150"/>
      <c r="E173" s="209"/>
      <c r="F173" s="209"/>
      <c r="G173" s="150"/>
      <c r="H173" s="150"/>
      <c r="I173" s="150"/>
      <c r="K173" s="150"/>
      <c r="L173" s="150"/>
      <c r="M173" s="150"/>
      <c r="N173" s="150"/>
      <c r="U173" s="46"/>
      <c r="W173" s="195"/>
      <c r="X173" s="196"/>
      <c r="Y173" s="195"/>
      <c r="Z173" s="195"/>
      <c r="AA173" s="51"/>
      <c r="AB173" s="73"/>
      <c r="AC173" s="195"/>
      <c r="AD173" s="196"/>
      <c r="AE173" s="195"/>
      <c r="AF173" s="196"/>
      <c r="AG173" s="196"/>
    </row>
    <row r="174" spans="2:33" s="29" customFormat="1" x14ac:dyDescent="0.2">
      <c r="B174" s="209"/>
      <c r="C174" s="209"/>
      <c r="D174" s="150"/>
      <c r="E174" s="209"/>
      <c r="F174" s="209"/>
      <c r="G174" s="150"/>
      <c r="H174" s="150"/>
      <c r="I174" s="150"/>
      <c r="K174" s="150"/>
      <c r="L174" s="150"/>
      <c r="M174" s="150"/>
      <c r="N174" s="150"/>
      <c r="U174" s="46"/>
      <c r="W174" s="195"/>
      <c r="X174" s="196"/>
      <c r="Y174" s="195"/>
      <c r="Z174" s="195"/>
      <c r="AA174" s="51"/>
      <c r="AB174" s="73"/>
      <c r="AC174" s="195"/>
      <c r="AD174" s="196"/>
      <c r="AE174" s="195"/>
      <c r="AF174" s="196"/>
      <c r="AG174" s="196"/>
    </row>
    <row r="175" spans="2:33" s="29" customFormat="1" x14ac:dyDescent="0.2">
      <c r="B175" s="209"/>
      <c r="C175" s="209"/>
      <c r="D175" s="150"/>
      <c r="E175" s="209"/>
      <c r="F175" s="209"/>
      <c r="G175" s="150"/>
      <c r="H175" s="150"/>
      <c r="I175" s="150"/>
      <c r="K175" s="150"/>
      <c r="L175" s="150"/>
      <c r="M175" s="150"/>
      <c r="N175" s="150"/>
      <c r="U175" s="46"/>
      <c r="W175" s="195"/>
      <c r="X175" s="196"/>
      <c r="Y175" s="195"/>
      <c r="Z175" s="195"/>
      <c r="AA175" s="51"/>
      <c r="AB175" s="73"/>
      <c r="AC175" s="195"/>
      <c r="AD175" s="196"/>
      <c r="AE175" s="195"/>
      <c r="AF175" s="196"/>
      <c r="AG175" s="196"/>
    </row>
    <row r="176" spans="2:33" s="29" customFormat="1" x14ac:dyDescent="0.2">
      <c r="B176" s="209"/>
      <c r="C176" s="209"/>
      <c r="D176" s="150"/>
      <c r="E176" s="209"/>
      <c r="F176" s="209"/>
      <c r="G176" s="150"/>
      <c r="H176" s="150"/>
      <c r="I176" s="150"/>
      <c r="K176" s="150"/>
      <c r="L176" s="150"/>
      <c r="M176" s="150"/>
      <c r="N176" s="150"/>
      <c r="U176" s="46"/>
      <c r="W176" s="195"/>
      <c r="X176" s="196"/>
      <c r="Y176" s="195"/>
      <c r="Z176" s="195"/>
      <c r="AA176" s="51"/>
      <c r="AB176" s="73"/>
      <c r="AC176" s="195"/>
      <c r="AD176" s="196"/>
      <c r="AE176" s="195"/>
      <c r="AF176" s="196"/>
      <c r="AG176" s="196"/>
    </row>
    <row r="177" spans="2:33" s="29" customFormat="1" x14ac:dyDescent="0.2">
      <c r="B177" s="209"/>
      <c r="C177" s="209"/>
      <c r="D177" s="150"/>
      <c r="E177" s="209"/>
      <c r="F177" s="209"/>
      <c r="G177" s="150"/>
      <c r="H177" s="150"/>
      <c r="I177" s="150"/>
      <c r="K177" s="150"/>
      <c r="L177" s="150"/>
      <c r="M177" s="150"/>
      <c r="N177" s="150"/>
      <c r="U177" s="46"/>
      <c r="W177" s="195"/>
      <c r="X177" s="196"/>
      <c r="Y177" s="195"/>
      <c r="Z177" s="195"/>
      <c r="AA177" s="51"/>
      <c r="AB177" s="73"/>
      <c r="AC177" s="195"/>
      <c r="AD177" s="196"/>
      <c r="AE177" s="195"/>
      <c r="AF177" s="196"/>
      <c r="AG177" s="196"/>
    </row>
    <row r="178" spans="2:33" s="29" customFormat="1" x14ac:dyDescent="0.2">
      <c r="B178" s="209"/>
      <c r="C178" s="209"/>
      <c r="D178" s="150"/>
      <c r="E178" s="209"/>
      <c r="F178" s="209"/>
      <c r="G178" s="150"/>
      <c r="H178" s="150"/>
      <c r="I178" s="150"/>
      <c r="K178" s="150"/>
      <c r="L178" s="150"/>
      <c r="M178" s="150"/>
      <c r="N178" s="150"/>
      <c r="U178" s="46"/>
      <c r="W178" s="195"/>
      <c r="X178" s="196"/>
      <c r="Y178" s="195"/>
      <c r="Z178" s="195"/>
      <c r="AA178" s="51"/>
      <c r="AB178" s="73"/>
      <c r="AC178" s="195"/>
      <c r="AD178" s="196"/>
      <c r="AE178" s="195"/>
      <c r="AF178" s="196"/>
      <c r="AG178" s="196"/>
    </row>
    <row r="179" spans="2:33" s="29" customFormat="1" x14ac:dyDescent="0.2">
      <c r="B179" s="209"/>
      <c r="C179" s="209"/>
      <c r="D179" s="150"/>
      <c r="E179" s="209"/>
      <c r="F179" s="209"/>
      <c r="G179" s="150"/>
      <c r="H179" s="150"/>
      <c r="I179" s="150"/>
      <c r="K179" s="150"/>
      <c r="L179" s="150"/>
      <c r="M179" s="150"/>
      <c r="N179" s="150"/>
      <c r="U179" s="46"/>
      <c r="W179" s="195"/>
      <c r="X179" s="196"/>
      <c r="Y179" s="195"/>
      <c r="Z179" s="195"/>
      <c r="AA179" s="51"/>
      <c r="AB179" s="73"/>
      <c r="AC179" s="195"/>
      <c r="AD179" s="196"/>
      <c r="AE179" s="195"/>
      <c r="AF179" s="196"/>
      <c r="AG179" s="196"/>
    </row>
    <row r="180" spans="2:33" s="29" customFormat="1" x14ac:dyDescent="0.2">
      <c r="B180" s="209"/>
      <c r="C180" s="209"/>
      <c r="D180" s="150"/>
      <c r="E180" s="209"/>
      <c r="F180" s="209"/>
      <c r="G180" s="150"/>
      <c r="H180" s="150"/>
      <c r="I180" s="150"/>
      <c r="K180" s="150"/>
      <c r="L180" s="150"/>
      <c r="M180" s="150"/>
      <c r="N180" s="150"/>
      <c r="U180" s="46"/>
      <c r="W180" s="195"/>
      <c r="X180" s="196"/>
      <c r="Y180" s="195"/>
      <c r="Z180" s="195"/>
      <c r="AA180" s="51"/>
      <c r="AB180" s="73"/>
      <c r="AC180" s="195"/>
      <c r="AD180" s="196"/>
      <c r="AE180" s="195"/>
      <c r="AF180" s="196"/>
      <c r="AG180" s="196"/>
    </row>
    <row r="181" spans="2:33" s="29" customFormat="1" x14ac:dyDescent="0.2">
      <c r="B181" s="209"/>
      <c r="C181" s="209"/>
      <c r="D181" s="150"/>
      <c r="E181" s="209"/>
      <c r="F181" s="209"/>
      <c r="G181" s="150"/>
      <c r="H181" s="150"/>
      <c r="I181" s="150"/>
      <c r="K181" s="150"/>
      <c r="L181" s="150"/>
      <c r="M181" s="150"/>
      <c r="N181" s="150"/>
      <c r="U181" s="46"/>
      <c r="W181" s="195"/>
      <c r="X181" s="196"/>
      <c r="Y181" s="195"/>
      <c r="Z181" s="195"/>
      <c r="AA181" s="51"/>
      <c r="AB181" s="73"/>
      <c r="AC181" s="195"/>
      <c r="AD181" s="196"/>
      <c r="AE181" s="195"/>
      <c r="AF181" s="196"/>
      <c r="AG181" s="196"/>
    </row>
    <row r="182" spans="2:33" s="29" customFormat="1" x14ac:dyDescent="0.2">
      <c r="B182" s="209"/>
      <c r="C182" s="209"/>
      <c r="D182" s="150"/>
      <c r="E182" s="209"/>
      <c r="F182" s="209"/>
      <c r="G182" s="150"/>
      <c r="H182" s="150"/>
      <c r="I182" s="150"/>
      <c r="K182" s="150"/>
      <c r="L182" s="150"/>
      <c r="M182" s="150"/>
      <c r="N182" s="150"/>
      <c r="U182" s="46"/>
      <c r="W182" s="195"/>
      <c r="X182" s="196"/>
      <c r="Y182" s="195"/>
      <c r="Z182" s="195"/>
      <c r="AA182" s="51"/>
      <c r="AB182" s="73"/>
      <c r="AC182" s="195"/>
      <c r="AD182" s="196"/>
      <c r="AE182" s="195"/>
      <c r="AF182" s="196"/>
      <c r="AG182" s="196"/>
    </row>
    <row r="183" spans="2:33" s="29" customFormat="1" x14ac:dyDescent="0.2">
      <c r="B183" s="209"/>
      <c r="C183" s="209"/>
      <c r="D183" s="150"/>
      <c r="E183" s="209"/>
      <c r="F183" s="209"/>
      <c r="G183" s="150"/>
      <c r="H183" s="150"/>
      <c r="I183" s="150"/>
      <c r="K183" s="150"/>
      <c r="L183" s="150"/>
      <c r="M183" s="150"/>
      <c r="N183" s="150"/>
      <c r="U183" s="46"/>
      <c r="W183" s="195"/>
      <c r="X183" s="196"/>
      <c r="Y183" s="195"/>
      <c r="Z183" s="195"/>
      <c r="AA183" s="51"/>
      <c r="AB183" s="73"/>
      <c r="AC183" s="195"/>
      <c r="AD183" s="196"/>
      <c r="AE183" s="195"/>
      <c r="AF183" s="196"/>
      <c r="AG183" s="196"/>
    </row>
    <row r="184" spans="2:33" s="29" customFormat="1" x14ac:dyDescent="0.2">
      <c r="B184" s="209"/>
      <c r="C184" s="209"/>
      <c r="D184" s="150"/>
      <c r="E184" s="209"/>
      <c r="F184" s="209"/>
      <c r="G184" s="150"/>
      <c r="H184" s="150"/>
      <c r="I184" s="150"/>
      <c r="K184" s="150"/>
      <c r="L184" s="150"/>
      <c r="M184" s="150"/>
      <c r="N184" s="150"/>
      <c r="U184" s="46"/>
      <c r="W184" s="195"/>
      <c r="X184" s="196"/>
      <c r="Y184" s="195"/>
      <c r="Z184" s="195"/>
      <c r="AA184" s="51"/>
      <c r="AB184" s="73"/>
      <c r="AC184" s="195"/>
      <c r="AD184" s="196"/>
      <c r="AE184" s="195"/>
      <c r="AF184" s="196"/>
      <c r="AG184" s="196"/>
    </row>
    <row r="185" spans="2:33" s="29" customFormat="1" x14ac:dyDescent="0.2">
      <c r="B185" s="209"/>
      <c r="C185" s="209"/>
      <c r="D185" s="150"/>
      <c r="E185" s="209"/>
      <c r="F185" s="209"/>
      <c r="G185" s="150"/>
      <c r="H185" s="150"/>
      <c r="I185" s="150"/>
      <c r="K185" s="150"/>
      <c r="L185" s="150"/>
      <c r="M185" s="150"/>
      <c r="N185" s="150"/>
      <c r="U185" s="46"/>
      <c r="W185" s="195"/>
      <c r="X185" s="196"/>
      <c r="Y185" s="195"/>
      <c r="Z185" s="195"/>
      <c r="AA185" s="51"/>
      <c r="AB185" s="73"/>
      <c r="AC185" s="195"/>
      <c r="AD185" s="196"/>
      <c r="AE185" s="195"/>
      <c r="AF185" s="196"/>
      <c r="AG185" s="196"/>
    </row>
    <row r="186" spans="2:33" s="29" customFormat="1" x14ac:dyDescent="0.2">
      <c r="B186" s="209"/>
      <c r="C186" s="209"/>
      <c r="D186" s="150"/>
      <c r="E186" s="209"/>
      <c r="F186" s="209"/>
      <c r="G186" s="150"/>
      <c r="H186" s="150"/>
      <c r="I186" s="150"/>
      <c r="K186" s="150"/>
      <c r="L186" s="150"/>
      <c r="M186" s="150"/>
      <c r="N186" s="150"/>
      <c r="U186" s="46"/>
      <c r="W186" s="195"/>
      <c r="X186" s="196"/>
      <c r="Y186" s="195"/>
      <c r="Z186" s="195"/>
      <c r="AA186" s="51"/>
      <c r="AB186" s="73"/>
      <c r="AC186" s="195"/>
      <c r="AD186" s="196"/>
      <c r="AE186" s="195"/>
      <c r="AF186" s="196"/>
      <c r="AG186" s="196"/>
    </row>
    <row r="187" spans="2:33" s="29" customFormat="1" x14ac:dyDescent="0.2">
      <c r="B187" s="209"/>
      <c r="C187" s="209"/>
      <c r="D187" s="150"/>
      <c r="E187" s="209"/>
      <c r="F187" s="209"/>
      <c r="G187" s="150"/>
      <c r="H187" s="150"/>
      <c r="I187" s="150"/>
      <c r="K187" s="150"/>
      <c r="L187" s="150"/>
      <c r="M187" s="150"/>
      <c r="N187" s="150"/>
      <c r="U187" s="46"/>
      <c r="W187" s="195"/>
      <c r="X187" s="196"/>
      <c r="Y187" s="195"/>
      <c r="Z187" s="195"/>
      <c r="AA187" s="51"/>
      <c r="AB187" s="73"/>
      <c r="AC187" s="195"/>
      <c r="AD187" s="196"/>
      <c r="AE187" s="195"/>
      <c r="AF187" s="196"/>
      <c r="AG187" s="196"/>
    </row>
    <row r="188" spans="2:33" s="29" customFormat="1" x14ac:dyDescent="0.2">
      <c r="B188" s="209"/>
      <c r="C188" s="209"/>
      <c r="D188" s="150"/>
      <c r="E188" s="209"/>
      <c r="F188" s="209"/>
      <c r="G188" s="150"/>
      <c r="H188" s="150"/>
      <c r="I188" s="150"/>
      <c r="K188" s="150"/>
      <c r="L188" s="150"/>
      <c r="M188" s="150"/>
      <c r="N188" s="150"/>
      <c r="U188" s="46"/>
      <c r="W188" s="195"/>
      <c r="X188" s="196"/>
      <c r="Y188" s="195"/>
      <c r="Z188" s="195"/>
      <c r="AA188" s="51"/>
      <c r="AB188" s="73"/>
      <c r="AC188" s="195"/>
      <c r="AD188" s="196"/>
      <c r="AE188" s="195"/>
      <c r="AF188" s="196"/>
      <c r="AG188" s="196"/>
    </row>
    <row r="189" spans="2:33" s="29" customFormat="1" x14ac:dyDescent="0.2">
      <c r="B189" s="209"/>
      <c r="C189" s="209"/>
      <c r="D189" s="150"/>
      <c r="E189" s="209"/>
      <c r="F189" s="209"/>
      <c r="G189" s="150"/>
      <c r="H189" s="150"/>
      <c r="I189" s="150"/>
      <c r="K189" s="150"/>
      <c r="L189" s="150"/>
      <c r="M189" s="150"/>
      <c r="N189" s="150"/>
      <c r="U189" s="46"/>
      <c r="W189" s="195"/>
      <c r="X189" s="196"/>
      <c r="Y189" s="195"/>
      <c r="Z189" s="195"/>
      <c r="AA189" s="51"/>
      <c r="AB189" s="73"/>
      <c r="AC189" s="195"/>
      <c r="AD189" s="196"/>
      <c r="AE189" s="195"/>
      <c r="AF189" s="196"/>
      <c r="AG189" s="196"/>
    </row>
    <row r="190" spans="2:33" s="29" customFormat="1" x14ac:dyDescent="0.2">
      <c r="B190" s="209"/>
      <c r="C190" s="209"/>
      <c r="D190" s="150"/>
      <c r="E190" s="209"/>
      <c r="F190" s="209"/>
      <c r="G190" s="150"/>
      <c r="H190" s="150"/>
      <c r="I190" s="150"/>
      <c r="K190" s="150"/>
      <c r="L190" s="150"/>
      <c r="M190" s="150"/>
      <c r="N190" s="150"/>
      <c r="U190" s="46"/>
      <c r="W190" s="195"/>
      <c r="X190" s="196"/>
      <c r="Y190" s="195"/>
      <c r="Z190" s="195"/>
      <c r="AA190" s="51"/>
      <c r="AB190" s="73"/>
      <c r="AC190" s="195"/>
      <c r="AD190" s="196"/>
      <c r="AE190" s="195"/>
      <c r="AF190" s="196"/>
      <c r="AG190" s="196"/>
    </row>
    <row r="191" spans="2:33" s="29" customFormat="1" x14ac:dyDescent="0.2">
      <c r="B191" s="209"/>
      <c r="C191" s="209"/>
      <c r="D191" s="150"/>
      <c r="E191" s="209"/>
      <c r="F191" s="209"/>
      <c r="G191" s="150"/>
      <c r="H191" s="150"/>
      <c r="I191" s="150"/>
      <c r="K191" s="150"/>
      <c r="L191" s="150"/>
      <c r="M191" s="150"/>
      <c r="N191" s="150"/>
      <c r="U191" s="46"/>
      <c r="W191" s="195"/>
      <c r="X191" s="196"/>
      <c r="Y191" s="195"/>
      <c r="Z191" s="195"/>
      <c r="AA191" s="51"/>
      <c r="AB191" s="73"/>
      <c r="AC191" s="195"/>
      <c r="AD191" s="196"/>
      <c r="AE191" s="195"/>
      <c r="AF191" s="196"/>
      <c r="AG191" s="196"/>
    </row>
    <row r="192" spans="2:33" s="29" customFormat="1" x14ac:dyDescent="0.2">
      <c r="B192" s="209"/>
      <c r="C192" s="209"/>
      <c r="D192" s="150"/>
      <c r="E192" s="209"/>
      <c r="F192" s="209"/>
      <c r="G192" s="150"/>
      <c r="H192" s="150"/>
      <c r="I192" s="150"/>
      <c r="K192" s="150"/>
      <c r="L192" s="150"/>
      <c r="M192" s="150"/>
      <c r="N192" s="150"/>
      <c r="U192" s="46"/>
      <c r="W192" s="195"/>
      <c r="X192" s="196"/>
      <c r="Y192" s="195"/>
      <c r="Z192" s="195"/>
      <c r="AA192" s="51"/>
      <c r="AB192" s="73"/>
      <c r="AC192" s="195"/>
      <c r="AD192" s="196"/>
      <c r="AE192" s="195"/>
      <c r="AF192" s="196"/>
      <c r="AG192" s="196"/>
    </row>
    <row r="193" spans="2:33" s="29" customFormat="1" x14ac:dyDescent="0.2">
      <c r="B193" s="209"/>
      <c r="C193" s="209"/>
      <c r="D193" s="150"/>
      <c r="E193" s="209"/>
      <c r="F193" s="209"/>
      <c r="G193" s="150"/>
      <c r="H193" s="150"/>
      <c r="I193" s="150"/>
      <c r="K193" s="150"/>
      <c r="L193" s="150"/>
      <c r="M193" s="150"/>
      <c r="N193" s="150"/>
      <c r="U193" s="46"/>
      <c r="W193" s="195"/>
      <c r="X193" s="196"/>
      <c r="Y193" s="195"/>
      <c r="Z193" s="195"/>
      <c r="AA193" s="51"/>
      <c r="AB193" s="73"/>
      <c r="AC193" s="195"/>
      <c r="AD193" s="196"/>
      <c r="AE193" s="195"/>
      <c r="AF193" s="196"/>
      <c r="AG193" s="196"/>
    </row>
    <row r="194" spans="2:33" s="29" customFormat="1" x14ac:dyDescent="0.2">
      <c r="B194" s="209"/>
      <c r="C194" s="209"/>
      <c r="D194" s="150"/>
      <c r="E194" s="209"/>
      <c r="F194" s="209"/>
      <c r="G194" s="150"/>
      <c r="H194" s="150"/>
      <c r="I194" s="150"/>
      <c r="K194" s="150"/>
      <c r="L194" s="150"/>
      <c r="M194" s="150"/>
      <c r="N194" s="150"/>
      <c r="U194" s="46"/>
      <c r="W194" s="195"/>
      <c r="X194" s="196"/>
      <c r="Y194" s="195"/>
      <c r="Z194" s="195"/>
      <c r="AA194" s="51"/>
      <c r="AB194" s="73"/>
      <c r="AC194" s="195"/>
      <c r="AD194" s="196"/>
      <c r="AE194" s="195"/>
      <c r="AF194" s="196"/>
      <c r="AG194" s="196"/>
    </row>
    <row r="195" spans="2:33" s="29" customFormat="1" x14ac:dyDescent="0.2">
      <c r="B195" s="209"/>
      <c r="C195" s="209"/>
      <c r="D195" s="150"/>
      <c r="E195" s="209"/>
      <c r="F195" s="209"/>
      <c r="G195" s="150"/>
      <c r="H195" s="150"/>
      <c r="I195" s="150"/>
      <c r="K195" s="150"/>
      <c r="L195" s="150"/>
      <c r="M195" s="150"/>
      <c r="N195" s="150"/>
      <c r="U195" s="46"/>
      <c r="W195" s="195"/>
      <c r="X195" s="196"/>
      <c r="Y195" s="195"/>
      <c r="Z195" s="195"/>
      <c r="AA195" s="51"/>
      <c r="AB195" s="73"/>
      <c r="AC195" s="195"/>
      <c r="AD195" s="196"/>
      <c r="AE195" s="195"/>
      <c r="AF195" s="196"/>
      <c r="AG195" s="196"/>
    </row>
    <row r="196" spans="2:33" s="29" customFormat="1" x14ac:dyDescent="0.2">
      <c r="B196" s="209"/>
      <c r="C196" s="209"/>
      <c r="D196" s="150"/>
      <c r="E196" s="209"/>
      <c r="F196" s="209"/>
      <c r="G196" s="150"/>
      <c r="H196" s="150"/>
      <c r="I196" s="150"/>
      <c r="K196" s="150"/>
      <c r="L196" s="150"/>
      <c r="M196" s="150"/>
      <c r="N196" s="150"/>
      <c r="U196" s="46"/>
      <c r="W196" s="195"/>
      <c r="X196" s="196"/>
      <c r="Y196" s="195"/>
      <c r="Z196" s="195"/>
      <c r="AA196" s="51"/>
      <c r="AB196" s="73"/>
      <c r="AC196" s="195"/>
      <c r="AD196" s="196"/>
      <c r="AE196" s="195"/>
      <c r="AF196" s="196"/>
      <c r="AG196" s="196"/>
    </row>
    <row r="197" spans="2:33" s="29" customFormat="1" x14ac:dyDescent="0.2">
      <c r="B197" s="209"/>
      <c r="C197" s="209"/>
      <c r="D197" s="150"/>
      <c r="E197" s="209"/>
      <c r="F197" s="209"/>
      <c r="G197" s="150"/>
      <c r="H197" s="150"/>
      <c r="I197" s="150"/>
      <c r="K197" s="150"/>
      <c r="L197" s="150"/>
      <c r="M197" s="150"/>
      <c r="N197" s="150"/>
      <c r="U197" s="46"/>
      <c r="W197" s="195"/>
      <c r="X197" s="196"/>
      <c r="Y197" s="195"/>
      <c r="Z197" s="195"/>
      <c r="AA197" s="51"/>
      <c r="AB197" s="73"/>
      <c r="AC197" s="195"/>
      <c r="AD197" s="196"/>
      <c r="AE197" s="195"/>
      <c r="AF197" s="196"/>
      <c r="AG197" s="196"/>
    </row>
    <row r="198" spans="2:33" s="29" customFormat="1" x14ac:dyDescent="0.2">
      <c r="B198" s="209"/>
      <c r="C198" s="209"/>
      <c r="D198" s="150"/>
      <c r="E198" s="209"/>
      <c r="F198" s="209"/>
      <c r="G198" s="150"/>
      <c r="H198" s="150"/>
      <c r="I198" s="150"/>
      <c r="K198" s="150"/>
      <c r="L198" s="150"/>
      <c r="M198" s="150"/>
      <c r="N198" s="150"/>
      <c r="U198" s="46"/>
      <c r="W198" s="195"/>
      <c r="X198" s="196"/>
      <c r="Y198" s="195"/>
      <c r="Z198" s="195"/>
      <c r="AA198" s="51"/>
      <c r="AB198" s="73"/>
      <c r="AC198" s="195"/>
      <c r="AD198" s="196"/>
      <c r="AE198" s="195"/>
      <c r="AF198" s="196"/>
      <c r="AG198" s="196"/>
    </row>
    <row r="199" spans="2:33" s="29" customFormat="1" x14ac:dyDescent="0.2">
      <c r="B199" s="209"/>
      <c r="C199" s="209"/>
      <c r="D199" s="150"/>
      <c r="E199" s="209"/>
      <c r="F199" s="209"/>
      <c r="G199" s="150"/>
      <c r="H199" s="150"/>
      <c r="I199" s="150"/>
      <c r="K199" s="150"/>
      <c r="L199" s="150"/>
      <c r="M199" s="150"/>
      <c r="N199" s="150"/>
      <c r="U199" s="46"/>
      <c r="W199" s="195"/>
      <c r="X199" s="196"/>
      <c r="Y199" s="195"/>
      <c r="Z199" s="195"/>
      <c r="AA199" s="51"/>
      <c r="AB199" s="73"/>
      <c r="AC199" s="195"/>
      <c r="AD199" s="196"/>
      <c r="AE199" s="195"/>
      <c r="AF199" s="196"/>
      <c r="AG199" s="196"/>
    </row>
    <row r="200" spans="2:33" s="29" customFormat="1" x14ac:dyDescent="0.2">
      <c r="B200" s="209"/>
      <c r="C200" s="209"/>
      <c r="D200" s="150"/>
      <c r="E200" s="209"/>
      <c r="F200" s="209"/>
      <c r="G200" s="150"/>
      <c r="H200" s="150"/>
      <c r="I200" s="150"/>
      <c r="K200" s="150"/>
      <c r="L200" s="150"/>
      <c r="M200" s="150"/>
      <c r="N200" s="150"/>
      <c r="U200" s="46"/>
      <c r="W200" s="195"/>
      <c r="X200" s="196"/>
      <c r="Y200" s="195"/>
      <c r="Z200" s="195"/>
      <c r="AA200" s="51"/>
      <c r="AB200" s="73"/>
      <c r="AC200" s="195"/>
      <c r="AD200" s="196"/>
      <c r="AE200" s="195"/>
      <c r="AF200" s="196"/>
      <c r="AG200" s="196"/>
    </row>
    <row r="201" spans="2:33" s="29" customFormat="1" x14ac:dyDescent="0.2">
      <c r="B201" s="209"/>
      <c r="C201" s="209"/>
      <c r="D201" s="150"/>
      <c r="E201" s="209"/>
      <c r="F201" s="209"/>
      <c r="G201" s="150"/>
      <c r="H201" s="150"/>
      <c r="I201" s="150"/>
      <c r="K201" s="150"/>
      <c r="L201" s="150"/>
      <c r="M201" s="150"/>
      <c r="N201" s="150"/>
      <c r="U201" s="46"/>
      <c r="W201" s="195"/>
      <c r="X201" s="196"/>
      <c r="Y201" s="195"/>
      <c r="Z201" s="195"/>
      <c r="AA201" s="51"/>
      <c r="AB201" s="73"/>
      <c r="AC201" s="195"/>
      <c r="AD201" s="196"/>
      <c r="AE201" s="195"/>
      <c r="AF201" s="196"/>
      <c r="AG201" s="196"/>
    </row>
    <row r="202" spans="2:33" s="29" customFormat="1" x14ac:dyDescent="0.2">
      <c r="B202" s="209"/>
      <c r="C202" s="209"/>
      <c r="D202" s="150"/>
      <c r="E202" s="209"/>
      <c r="F202" s="209"/>
      <c r="G202" s="150"/>
      <c r="H202" s="150"/>
      <c r="I202" s="150"/>
      <c r="K202" s="150"/>
      <c r="L202" s="150"/>
      <c r="M202" s="150"/>
      <c r="N202" s="150"/>
      <c r="U202" s="46"/>
      <c r="W202" s="195"/>
      <c r="X202" s="196"/>
      <c r="Y202" s="195"/>
      <c r="Z202" s="195"/>
      <c r="AA202" s="51"/>
      <c r="AB202" s="73"/>
      <c r="AC202" s="195"/>
      <c r="AD202" s="196"/>
      <c r="AE202" s="195"/>
      <c r="AF202" s="196"/>
      <c r="AG202" s="196"/>
    </row>
    <row r="203" spans="2:33" s="29" customFormat="1" x14ac:dyDescent="0.2">
      <c r="B203" s="209"/>
      <c r="C203" s="209"/>
      <c r="D203" s="150"/>
      <c r="E203" s="209"/>
      <c r="F203" s="209"/>
      <c r="G203" s="150"/>
      <c r="H203" s="150"/>
      <c r="I203" s="150"/>
      <c r="K203" s="150"/>
      <c r="L203" s="150"/>
      <c r="M203" s="150"/>
      <c r="N203" s="150"/>
      <c r="U203" s="46"/>
      <c r="W203" s="195"/>
      <c r="X203" s="196"/>
      <c r="Y203" s="195"/>
      <c r="Z203" s="195"/>
      <c r="AA203" s="51"/>
      <c r="AB203" s="73"/>
      <c r="AC203" s="195"/>
      <c r="AD203" s="196"/>
      <c r="AE203" s="195"/>
      <c r="AF203" s="196"/>
      <c r="AG203" s="196"/>
    </row>
    <row r="204" spans="2:33" s="29" customFormat="1" x14ac:dyDescent="0.2">
      <c r="B204" s="209"/>
      <c r="C204" s="209"/>
      <c r="D204" s="150"/>
      <c r="E204" s="209"/>
      <c r="F204" s="209"/>
      <c r="G204" s="150"/>
      <c r="H204" s="150"/>
      <c r="I204" s="150"/>
      <c r="K204" s="150"/>
      <c r="L204" s="150"/>
      <c r="M204" s="150"/>
      <c r="N204" s="150"/>
      <c r="U204" s="46"/>
      <c r="W204" s="195"/>
      <c r="X204" s="196"/>
      <c r="Y204" s="195"/>
      <c r="Z204" s="195"/>
      <c r="AA204" s="51"/>
      <c r="AB204" s="73"/>
      <c r="AC204" s="195"/>
      <c r="AD204" s="196"/>
      <c r="AE204" s="195"/>
      <c r="AF204" s="196"/>
      <c r="AG204" s="196"/>
    </row>
    <row r="205" spans="2:33" s="29" customFormat="1" x14ac:dyDescent="0.2">
      <c r="B205" s="209"/>
      <c r="C205" s="209"/>
      <c r="D205" s="150"/>
      <c r="E205" s="209"/>
      <c r="F205" s="209"/>
      <c r="G205" s="150"/>
      <c r="H205" s="150"/>
      <c r="I205" s="150"/>
      <c r="K205" s="150"/>
      <c r="L205" s="150"/>
      <c r="M205" s="150"/>
      <c r="N205" s="150"/>
      <c r="U205" s="46"/>
      <c r="W205" s="195"/>
      <c r="X205" s="196"/>
      <c r="Y205" s="195"/>
      <c r="Z205" s="195"/>
      <c r="AA205" s="51"/>
      <c r="AB205" s="73"/>
      <c r="AC205" s="195"/>
      <c r="AD205" s="196"/>
      <c r="AE205" s="195"/>
      <c r="AF205" s="196"/>
      <c r="AG205" s="196"/>
    </row>
    <row r="206" spans="2:33" s="29" customFormat="1" x14ac:dyDescent="0.2">
      <c r="B206" s="209"/>
      <c r="C206" s="209"/>
      <c r="D206" s="150"/>
      <c r="E206" s="209"/>
      <c r="F206" s="209"/>
      <c r="G206" s="150"/>
      <c r="H206" s="150"/>
      <c r="I206" s="150"/>
      <c r="K206" s="150"/>
      <c r="L206" s="150"/>
      <c r="M206" s="150"/>
      <c r="N206" s="150"/>
      <c r="U206" s="46"/>
      <c r="W206" s="195"/>
      <c r="X206" s="196"/>
      <c r="Y206" s="195"/>
      <c r="Z206" s="195"/>
      <c r="AA206" s="51"/>
      <c r="AB206" s="73"/>
      <c r="AC206" s="195"/>
      <c r="AD206" s="196"/>
      <c r="AE206" s="195"/>
      <c r="AF206" s="196"/>
      <c r="AG206" s="196"/>
    </row>
    <row r="207" spans="2:33" s="29" customFormat="1" x14ac:dyDescent="0.2">
      <c r="B207" s="209"/>
      <c r="C207" s="209"/>
      <c r="D207" s="150"/>
      <c r="E207" s="209"/>
      <c r="F207" s="209"/>
      <c r="G207" s="150"/>
      <c r="H207" s="150"/>
      <c r="I207" s="150"/>
      <c r="K207" s="150"/>
      <c r="L207" s="150"/>
      <c r="M207" s="150"/>
      <c r="N207" s="150"/>
      <c r="U207" s="46"/>
      <c r="W207" s="195"/>
      <c r="X207" s="196"/>
      <c r="Y207" s="195"/>
      <c r="Z207" s="195"/>
      <c r="AA207" s="51"/>
      <c r="AB207" s="73"/>
      <c r="AC207" s="195"/>
      <c r="AD207" s="196"/>
      <c r="AE207" s="195"/>
      <c r="AF207" s="196"/>
      <c r="AG207" s="196"/>
    </row>
    <row r="208" spans="2:33" s="29" customFormat="1" x14ac:dyDescent="0.2">
      <c r="B208" s="209"/>
      <c r="C208" s="209"/>
      <c r="D208" s="150"/>
      <c r="E208" s="209"/>
      <c r="F208" s="209"/>
      <c r="G208" s="150"/>
      <c r="H208" s="150"/>
      <c r="I208" s="150"/>
      <c r="K208" s="150"/>
      <c r="L208" s="150"/>
      <c r="M208" s="150"/>
      <c r="N208" s="150"/>
      <c r="U208" s="46"/>
      <c r="W208" s="195"/>
      <c r="X208" s="196"/>
      <c r="Y208" s="195"/>
      <c r="Z208" s="195"/>
      <c r="AA208" s="51"/>
      <c r="AB208" s="73"/>
      <c r="AC208" s="195"/>
      <c r="AD208" s="196"/>
      <c r="AE208" s="195"/>
      <c r="AF208" s="196"/>
      <c r="AG208" s="196"/>
    </row>
    <row r="209" spans="2:33" s="29" customFormat="1" x14ac:dyDescent="0.2">
      <c r="B209" s="209"/>
      <c r="C209" s="209"/>
      <c r="D209" s="150"/>
      <c r="E209" s="209"/>
      <c r="F209" s="209"/>
      <c r="G209" s="150"/>
      <c r="H209" s="150"/>
      <c r="I209" s="150"/>
      <c r="K209" s="150"/>
      <c r="L209" s="150"/>
      <c r="M209" s="150"/>
      <c r="N209" s="150"/>
      <c r="U209" s="46"/>
      <c r="W209" s="195"/>
      <c r="X209" s="196"/>
      <c r="Y209" s="195"/>
      <c r="Z209" s="195"/>
      <c r="AA209" s="51"/>
      <c r="AB209" s="73"/>
      <c r="AC209" s="195"/>
      <c r="AD209" s="196"/>
      <c r="AE209" s="195"/>
      <c r="AF209" s="196"/>
      <c r="AG209" s="196"/>
    </row>
    <row r="210" spans="2:33" s="29" customFormat="1" x14ac:dyDescent="0.2">
      <c r="B210" s="209"/>
      <c r="C210" s="209"/>
      <c r="D210" s="150"/>
      <c r="E210" s="209"/>
      <c r="F210" s="209"/>
      <c r="G210" s="150"/>
      <c r="H210" s="150"/>
      <c r="I210" s="150"/>
      <c r="K210" s="150"/>
      <c r="L210" s="150"/>
      <c r="M210" s="150"/>
      <c r="N210" s="150"/>
      <c r="U210" s="46"/>
      <c r="W210" s="195"/>
      <c r="X210" s="196"/>
      <c r="Y210" s="195"/>
      <c r="Z210" s="195"/>
      <c r="AA210" s="51"/>
      <c r="AB210" s="73"/>
      <c r="AC210" s="195"/>
      <c r="AD210" s="196"/>
      <c r="AE210" s="195"/>
      <c r="AF210" s="196"/>
      <c r="AG210" s="196"/>
    </row>
    <row r="211" spans="2:33" s="29" customFormat="1" x14ac:dyDescent="0.2">
      <c r="B211" s="209"/>
      <c r="C211" s="209"/>
      <c r="D211" s="150"/>
      <c r="E211" s="209"/>
      <c r="F211" s="209"/>
      <c r="G211" s="150"/>
      <c r="H211" s="150"/>
      <c r="I211" s="150"/>
      <c r="K211" s="150"/>
      <c r="L211" s="150"/>
      <c r="M211" s="150"/>
      <c r="N211" s="150"/>
      <c r="U211" s="46"/>
      <c r="W211" s="195"/>
      <c r="X211" s="196"/>
      <c r="Y211" s="195"/>
      <c r="Z211" s="195"/>
      <c r="AA211" s="51"/>
      <c r="AB211" s="73"/>
      <c r="AC211" s="195"/>
      <c r="AD211" s="196"/>
      <c r="AE211" s="195"/>
      <c r="AF211" s="196"/>
      <c r="AG211" s="196"/>
    </row>
    <row r="212" spans="2:33" s="29" customFormat="1" x14ac:dyDescent="0.2">
      <c r="B212" s="209"/>
      <c r="C212" s="209"/>
      <c r="D212" s="150"/>
      <c r="E212" s="209"/>
      <c r="F212" s="209"/>
      <c r="G212" s="150"/>
      <c r="H212" s="150"/>
      <c r="I212" s="150"/>
      <c r="K212" s="150"/>
      <c r="L212" s="150"/>
      <c r="M212" s="150"/>
      <c r="N212" s="150"/>
      <c r="U212" s="46"/>
      <c r="W212" s="195"/>
      <c r="X212" s="196"/>
      <c r="Y212" s="195"/>
      <c r="Z212" s="195"/>
      <c r="AA212" s="51"/>
      <c r="AB212" s="73"/>
      <c r="AC212" s="195"/>
      <c r="AD212" s="196"/>
      <c r="AE212" s="195"/>
      <c r="AF212" s="196"/>
      <c r="AG212" s="196"/>
    </row>
    <row r="213" spans="2:33" s="29" customFormat="1" x14ac:dyDescent="0.2">
      <c r="B213" s="209"/>
      <c r="C213" s="209"/>
      <c r="D213" s="150"/>
      <c r="E213" s="209"/>
      <c r="F213" s="209"/>
      <c r="G213" s="150"/>
      <c r="H213" s="150"/>
      <c r="I213" s="150"/>
      <c r="K213" s="150"/>
      <c r="L213" s="150"/>
      <c r="M213" s="150"/>
      <c r="N213" s="150"/>
      <c r="U213" s="46"/>
      <c r="W213" s="195"/>
      <c r="X213" s="196"/>
      <c r="Y213" s="195"/>
      <c r="Z213" s="195"/>
      <c r="AA213" s="51"/>
      <c r="AB213" s="73"/>
      <c r="AC213" s="195"/>
      <c r="AD213" s="196"/>
      <c r="AE213" s="195"/>
      <c r="AF213" s="196"/>
      <c r="AG213" s="196"/>
    </row>
    <row r="214" spans="2:33" s="29" customFormat="1" x14ac:dyDescent="0.2">
      <c r="B214" s="209"/>
      <c r="C214" s="209"/>
      <c r="D214" s="150"/>
      <c r="E214" s="209"/>
      <c r="F214" s="209"/>
      <c r="G214" s="150"/>
      <c r="H214" s="150"/>
      <c r="I214" s="150"/>
      <c r="K214" s="150"/>
      <c r="L214" s="150"/>
      <c r="M214" s="150"/>
      <c r="N214" s="150"/>
      <c r="U214" s="46"/>
      <c r="W214" s="195"/>
      <c r="X214" s="196"/>
      <c r="Y214" s="195"/>
      <c r="Z214" s="195"/>
      <c r="AA214" s="51"/>
      <c r="AB214" s="73"/>
      <c r="AC214" s="195"/>
      <c r="AD214" s="196"/>
      <c r="AE214" s="195"/>
      <c r="AF214" s="196"/>
      <c r="AG214" s="196"/>
    </row>
    <row r="215" spans="2:33" s="29" customFormat="1" x14ac:dyDescent="0.2">
      <c r="B215" s="209"/>
      <c r="C215" s="209"/>
      <c r="D215" s="150"/>
      <c r="E215" s="209"/>
      <c r="F215" s="209"/>
      <c r="G215" s="150"/>
      <c r="H215" s="150"/>
      <c r="I215" s="150"/>
      <c r="K215" s="150"/>
      <c r="L215" s="150"/>
      <c r="M215" s="150"/>
      <c r="N215" s="150"/>
      <c r="U215" s="46"/>
      <c r="W215" s="195"/>
      <c r="X215" s="196"/>
      <c r="Y215" s="195"/>
      <c r="Z215" s="195"/>
      <c r="AA215" s="51"/>
      <c r="AB215" s="73"/>
      <c r="AC215" s="195"/>
      <c r="AD215" s="196"/>
      <c r="AE215" s="195"/>
      <c r="AF215" s="196"/>
      <c r="AG215" s="196"/>
    </row>
    <row r="216" spans="2:33" s="29" customFormat="1" x14ac:dyDescent="0.2">
      <c r="B216" s="209"/>
      <c r="C216" s="209"/>
      <c r="D216" s="150"/>
      <c r="E216" s="209"/>
      <c r="F216" s="209"/>
      <c r="G216" s="150"/>
      <c r="H216" s="150"/>
      <c r="I216" s="150"/>
      <c r="K216" s="150"/>
      <c r="L216" s="150"/>
      <c r="M216" s="150"/>
      <c r="N216" s="150"/>
      <c r="U216" s="46"/>
      <c r="W216" s="195"/>
      <c r="X216" s="196"/>
      <c r="Y216" s="195"/>
      <c r="Z216" s="195"/>
      <c r="AA216" s="51"/>
      <c r="AB216" s="73"/>
      <c r="AC216" s="195"/>
      <c r="AD216" s="196"/>
      <c r="AE216" s="195"/>
      <c r="AF216" s="196"/>
      <c r="AG216" s="196"/>
    </row>
    <row r="217" spans="2:33" s="29" customFormat="1" x14ac:dyDescent="0.2">
      <c r="B217" s="209"/>
      <c r="C217" s="209"/>
      <c r="D217" s="150"/>
      <c r="E217" s="209"/>
      <c r="F217" s="209"/>
      <c r="G217" s="150"/>
      <c r="H217" s="150"/>
      <c r="I217" s="150"/>
      <c r="K217" s="150"/>
      <c r="L217" s="150"/>
      <c r="M217" s="150"/>
      <c r="N217" s="150"/>
      <c r="U217" s="46"/>
      <c r="W217" s="195"/>
      <c r="X217" s="196"/>
      <c r="Y217" s="195"/>
      <c r="Z217" s="195"/>
      <c r="AA217" s="51"/>
      <c r="AB217" s="73"/>
      <c r="AC217" s="195"/>
      <c r="AD217" s="196"/>
      <c r="AE217" s="195"/>
      <c r="AF217" s="196"/>
      <c r="AG217" s="196"/>
    </row>
    <row r="218" spans="2:33" s="29" customFormat="1" x14ac:dyDescent="0.2">
      <c r="B218" s="209"/>
      <c r="C218" s="209"/>
      <c r="D218" s="150"/>
      <c r="E218" s="209"/>
      <c r="F218" s="209"/>
      <c r="G218" s="150"/>
      <c r="H218" s="150"/>
      <c r="I218" s="150"/>
      <c r="K218" s="150"/>
      <c r="L218" s="150"/>
      <c r="M218" s="150"/>
      <c r="N218" s="150"/>
      <c r="U218" s="46"/>
      <c r="W218" s="195"/>
      <c r="X218" s="196"/>
      <c r="Y218" s="195"/>
      <c r="Z218" s="195"/>
      <c r="AA218" s="51"/>
      <c r="AB218" s="73"/>
      <c r="AC218" s="195"/>
      <c r="AD218" s="196"/>
      <c r="AE218" s="195"/>
      <c r="AF218" s="196"/>
      <c r="AG218" s="196"/>
    </row>
    <row r="219" spans="2:33" s="29" customFormat="1" x14ac:dyDescent="0.2">
      <c r="B219" s="209"/>
      <c r="C219" s="209"/>
      <c r="D219" s="150"/>
      <c r="E219" s="209"/>
      <c r="F219" s="209"/>
      <c r="G219" s="150"/>
      <c r="H219" s="150"/>
      <c r="I219" s="150"/>
      <c r="K219" s="150"/>
      <c r="L219" s="150"/>
      <c r="M219" s="150"/>
      <c r="N219" s="150"/>
      <c r="U219" s="46"/>
      <c r="W219" s="195"/>
      <c r="X219" s="196"/>
      <c r="Y219" s="195"/>
      <c r="Z219" s="195"/>
      <c r="AA219" s="51"/>
      <c r="AB219" s="73"/>
      <c r="AC219" s="195"/>
      <c r="AD219" s="196"/>
      <c r="AE219" s="195"/>
      <c r="AF219" s="196"/>
      <c r="AG219" s="196"/>
    </row>
    <row r="220" spans="2:33" s="29" customFormat="1" x14ac:dyDescent="0.2">
      <c r="B220" s="209"/>
      <c r="C220" s="209"/>
      <c r="D220" s="150"/>
      <c r="E220" s="209"/>
      <c r="F220" s="209"/>
      <c r="G220" s="150"/>
      <c r="H220" s="150"/>
      <c r="I220" s="150"/>
      <c r="K220" s="150"/>
      <c r="L220" s="150"/>
      <c r="M220" s="150"/>
      <c r="N220" s="150"/>
      <c r="U220" s="46"/>
      <c r="W220" s="195"/>
      <c r="X220" s="196"/>
      <c r="Y220" s="195"/>
      <c r="Z220" s="195"/>
      <c r="AA220" s="51"/>
      <c r="AB220" s="73"/>
      <c r="AC220" s="195"/>
      <c r="AD220" s="196"/>
      <c r="AE220" s="195"/>
      <c r="AF220" s="196"/>
      <c r="AG220" s="196"/>
    </row>
    <row r="221" spans="2:33" s="29" customFormat="1" x14ac:dyDescent="0.2">
      <c r="B221" s="209"/>
      <c r="C221" s="209"/>
      <c r="D221" s="150"/>
      <c r="E221" s="209"/>
      <c r="F221" s="209"/>
      <c r="G221" s="150"/>
      <c r="H221" s="150"/>
      <c r="I221" s="150"/>
      <c r="K221" s="150"/>
      <c r="L221" s="150"/>
      <c r="M221" s="150"/>
      <c r="N221" s="150"/>
      <c r="U221" s="46"/>
      <c r="W221" s="195"/>
      <c r="X221" s="196"/>
      <c r="Y221" s="195"/>
      <c r="Z221" s="195"/>
      <c r="AA221" s="51"/>
      <c r="AB221" s="73"/>
      <c r="AC221" s="195"/>
      <c r="AD221" s="196"/>
      <c r="AE221" s="195"/>
      <c r="AF221" s="196"/>
      <c r="AG221" s="196"/>
    </row>
    <row r="222" spans="2:33" s="29" customFormat="1" x14ac:dyDescent="0.2">
      <c r="B222" s="209"/>
      <c r="C222" s="209"/>
      <c r="D222" s="150"/>
      <c r="E222" s="209"/>
      <c r="F222" s="209"/>
      <c r="G222" s="150"/>
      <c r="H222" s="150"/>
      <c r="I222" s="150"/>
      <c r="K222" s="150"/>
      <c r="L222" s="150"/>
      <c r="M222" s="150"/>
      <c r="N222" s="150"/>
      <c r="U222" s="46"/>
      <c r="W222" s="195"/>
      <c r="X222" s="196"/>
      <c r="Y222" s="195"/>
      <c r="Z222" s="195"/>
      <c r="AA222" s="51"/>
      <c r="AB222" s="73"/>
      <c r="AC222" s="195"/>
      <c r="AD222" s="196"/>
      <c r="AE222" s="195"/>
      <c r="AF222" s="196"/>
      <c r="AG222" s="196"/>
    </row>
    <row r="223" spans="2:33" s="29" customFormat="1" x14ac:dyDescent="0.2">
      <c r="B223" s="209"/>
      <c r="C223" s="209"/>
      <c r="D223" s="150"/>
      <c r="E223" s="209"/>
      <c r="F223" s="209"/>
      <c r="G223" s="150"/>
      <c r="H223" s="150"/>
      <c r="I223" s="150"/>
      <c r="K223" s="150"/>
      <c r="L223" s="150"/>
      <c r="M223" s="150"/>
      <c r="N223" s="150"/>
      <c r="U223" s="46"/>
      <c r="W223" s="195"/>
      <c r="X223" s="196"/>
      <c r="Y223" s="195"/>
      <c r="Z223" s="195"/>
      <c r="AA223" s="51"/>
      <c r="AB223" s="73"/>
      <c r="AC223" s="195"/>
      <c r="AD223" s="196"/>
      <c r="AE223" s="195"/>
      <c r="AF223" s="196"/>
      <c r="AG223" s="196"/>
    </row>
    <row r="224" spans="2:33" s="29" customFormat="1" x14ac:dyDescent="0.2">
      <c r="B224" s="209"/>
      <c r="C224" s="209"/>
      <c r="D224" s="150"/>
      <c r="E224" s="209"/>
      <c r="F224" s="209"/>
      <c r="G224" s="150"/>
      <c r="H224" s="150"/>
      <c r="I224" s="150"/>
      <c r="K224" s="150"/>
      <c r="L224" s="150"/>
      <c r="M224" s="150"/>
      <c r="N224" s="150"/>
      <c r="U224" s="46"/>
      <c r="W224" s="195"/>
      <c r="X224" s="196"/>
      <c r="Y224" s="195"/>
      <c r="Z224" s="195"/>
      <c r="AA224" s="51"/>
      <c r="AB224" s="73"/>
      <c r="AC224" s="195"/>
      <c r="AD224" s="196"/>
      <c r="AE224" s="195"/>
      <c r="AF224" s="196"/>
      <c r="AG224" s="196"/>
    </row>
    <row r="225" spans="1:33" s="29" customFormat="1" x14ac:dyDescent="0.2">
      <c r="B225" s="209"/>
      <c r="C225" s="209"/>
      <c r="D225" s="150"/>
      <c r="E225" s="209"/>
      <c r="F225" s="209"/>
      <c r="G225" s="150"/>
      <c r="H225" s="150"/>
      <c r="I225" s="150"/>
      <c r="K225" s="150"/>
      <c r="L225" s="150"/>
      <c r="M225" s="150"/>
      <c r="N225" s="150"/>
      <c r="U225" s="46"/>
      <c r="W225" s="195"/>
      <c r="X225" s="196"/>
      <c r="Y225" s="195"/>
      <c r="Z225" s="195"/>
      <c r="AA225" s="51"/>
      <c r="AB225" s="73"/>
      <c r="AC225" s="195"/>
      <c r="AD225" s="196"/>
      <c r="AE225" s="195"/>
      <c r="AF225" s="196"/>
      <c r="AG225" s="196"/>
    </row>
    <row r="226" spans="1:33" s="29" customFormat="1" x14ac:dyDescent="0.2">
      <c r="B226" s="209"/>
      <c r="C226" s="209"/>
      <c r="D226" s="150"/>
      <c r="E226" s="209"/>
      <c r="F226" s="209"/>
      <c r="G226" s="150"/>
      <c r="H226" s="150"/>
      <c r="I226" s="150"/>
      <c r="K226" s="150"/>
      <c r="L226" s="150"/>
      <c r="M226" s="150"/>
      <c r="N226" s="150"/>
      <c r="U226" s="46"/>
      <c r="W226" s="195"/>
      <c r="X226" s="196"/>
      <c r="Y226" s="195"/>
      <c r="Z226" s="195"/>
      <c r="AA226" s="51"/>
      <c r="AB226" s="73"/>
      <c r="AC226" s="195"/>
      <c r="AD226" s="196"/>
      <c r="AE226" s="195"/>
      <c r="AF226" s="196"/>
      <c r="AG226" s="196"/>
    </row>
    <row r="227" spans="1:33" s="29" customFormat="1" x14ac:dyDescent="0.2">
      <c r="B227" s="209"/>
      <c r="C227" s="209"/>
      <c r="D227" s="150"/>
      <c r="E227" s="209"/>
      <c r="F227" s="209"/>
      <c r="G227" s="150"/>
      <c r="H227" s="150"/>
      <c r="I227" s="150"/>
      <c r="K227" s="150"/>
      <c r="L227" s="150"/>
      <c r="M227" s="150"/>
      <c r="N227" s="150"/>
      <c r="U227" s="46"/>
      <c r="W227" s="195"/>
      <c r="X227" s="196"/>
      <c r="Y227" s="195"/>
      <c r="Z227" s="195"/>
      <c r="AA227" s="51"/>
      <c r="AB227" s="73"/>
      <c r="AC227" s="195"/>
      <c r="AD227" s="196"/>
      <c r="AE227" s="195"/>
      <c r="AF227" s="196"/>
      <c r="AG227" s="196"/>
    </row>
    <row r="228" spans="1:33" s="29" customFormat="1" x14ac:dyDescent="0.2">
      <c r="B228" s="209"/>
      <c r="C228" s="209"/>
      <c r="D228" s="150"/>
      <c r="E228" s="209"/>
      <c r="F228" s="209"/>
      <c r="G228" s="150"/>
      <c r="H228" s="150"/>
      <c r="I228" s="150"/>
      <c r="K228" s="150"/>
      <c r="L228" s="150"/>
      <c r="M228" s="150"/>
      <c r="N228" s="150"/>
      <c r="U228" s="46"/>
      <c r="W228" s="195"/>
      <c r="X228" s="196"/>
      <c r="Y228" s="195"/>
      <c r="Z228" s="195"/>
      <c r="AA228" s="51"/>
      <c r="AB228" s="73"/>
      <c r="AC228" s="195"/>
      <c r="AD228" s="196"/>
      <c r="AE228" s="195"/>
      <c r="AF228" s="196"/>
      <c r="AG228" s="196"/>
    </row>
    <row r="229" spans="1:33" s="29" customFormat="1" x14ac:dyDescent="0.2">
      <c r="B229" s="209"/>
      <c r="C229" s="209"/>
      <c r="D229" s="150"/>
      <c r="E229" s="209"/>
      <c r="F229" s="209"/>
      <c r="G229" s="150"/>
      <c r="H229" s="150"/>
      <c r="I229" s="150"/>
      <c r="K229" s="150"/>
      <c r="L229" s="150"/>
      <c r="M229" s="150"/>
      <c r="N229" s="150"/>
      <c r="U229" s="46"/>
      <c r="W229" s="195"/>
      <c r="X229" s="196"/>
      <c r="Y229" s="195"/>
      <c r="Z229" s="195"/>
      <c r="AA229" s="51"/>
      <c r="AB229" s="73"/>
      <c r="AC229" s="195"/>
      <c r="AD229" s="196"/>
      <c r="AE229" s="195"/>
      <c r="AF229" s="196"/>
      <c r="AG229" s="196"/>
    </row>
    <row r="230" spans="1:33" s="29" customFormat="1" x14ac:dyDescent="0.2">
      <c r="B230" s="209"/>
      <c r="C230" s="209"/>
      <c r="D230" s="150"/>
      <c r="E230" s="209"/>
      <c r="F230" s="209"/>
      <c r="G230" s="150"/>
      <c r="H230" s="150"/>
      <c r="I230" s="150"/>
      <c r="K230" s="150"/>
      <c r="L230" s="150"/>
      <c r="M230" s="150"/>
      <c r="N230" s="150"/>
      <c r="U230" s="46"/>
      <c r="W230" s="195"/>
      <c r="X230" s="196"/>
      <c r="Y230" s="195"/>
      <c r="Z230" s="195"/>
      <c r="AA230" s="51"/>
      <c r="AB230" s="73"/>
      <c r="AC230" s="195"/>
      <c r="AD230" s="196"/>
      <c r="AE230" s="195"/>
      <c r="AF230" s="196"/>
      <c r="AG230" s="196"/>
    </row>
    <row r="231" spans="1:33" s="29" customFormat="1" x14ac:dyDescent="0.2">
      <c r="B231" s="209"/>
      <c r="C231" s="209"/>
      <c r="D231" s="150"/>
      <c r="E231" s="209"/>
      <c r="F231" s="209"/>
      <c r="G231" s="150"/>
      <c r="H231" s="150"/>
      <c r="I231" s="150"/>
      <c r="K231" s="150"/>
      <c r="L231" s="150"/>
      <c r="M231" s="150"/>
      <c r="N231" s="150"/>
      <c r="U231" s="46"/>
      <c r="W231" s="195"/>
      <c r="X231" s="196"/>
      <c r="Y231" s="195"/>
      <c r="Z231" s="195"/>
      <c r="AA231" s="51"/>
      <c r="AB231" s="73"/>
      <c r="AC231" s="195"/>
      <c r="AD231" s="196"/>
      <c r="AE231" s="195"/>
      <c r="AF231" s="196"/>
      <c r="AG231" s="196"/>
    </row>
    <row r="232" spans="1:33" s="29" customFormat="1" x14ac:dyDescent="0.2">
      <c r="A232" s="49"/>
      <c r="B232" s="209"/>
      <c r="C232" s="209"/>
      <c r="D232" s="150"/>
      <c r="E232" s="209"/>
      <c r="F232" s="209"/>
      <c r="G232" s="150"/>
      <c r="H232" s="150"/>
      <c r="I232" s="150"/>
      <c r="K232" s="150"/>
      <c r="L232" s="150"/>
      <c r="M232" s="150"/>
      <c r="N232" s="150"/>
      <c r="U232" s="46"/>
      <c r="W232" s="195"/>
      <c r="X232" s="196"/>
      <c r="Y232" s="195"/>
      <c r="Z232" s="195"/>
      <c r="AA232" s="51"/>
      <c r="AB232" s="73"/>
      <c r="AC232" s="195"/>
      <c r="AD232" s="196"/>
      <c r="AE232" s="195"/>
      <c r="AF232" s="196"/>
      <c r="AG232" s="196"/>
    </row>
    <row r="233" spans="1:33" x14ac:dyDescent="0.2">
      <c r="B233" s="209"/>
      <c r="C233" s="209"/>
    </row>
  </sheetData>
  <pageMargins left="0.70866141732283472" right="0.70866141732283472" top="0.3" bottom="0.3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31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" x14ac:dyDescent="0.2"/>
  <cols>
    <col min="1" max="1" width="45.28515625" style="28" customWidth="1"/>
    <col min="2" max="2" width="13.140625" style="208" customWidth="1"/>
    <col min="3" max="3" width="2" style="208" customWidth="1"/>
    <col min="4" max="4" width="9.5703125" style="208" customWidth="1"/>
    <col min="5" max="5" width="2" style="149" customWidth="1"/>
    <col min="6" max="7" width="9.5703125" style="208" customWidth="1"/>
    <col min="8" max="10" width="9.5703125" style="149" customWidth="1"/>
    <col min="11" max="11" width="2" style="28" customWidth="1"/>
    <col min="12" max="12" width="9.5703125" style="149" customWidth="1"/>
    <col min="13" max="13" width="9.42578125" style="149" customWidth="1"/>
    <col min="14" max="15" width="9.140625" style="149" customWidth="1"/>
    <col min="16" max="16" width="6.85546875" style="28" customWidth="1"/>
    <col min="17" max="17" width="1.5703125" style="28" customWidth="1"/>
    <col min="18" max="22" width="6.85546875" style="28" customWidth="1"/>
    <col min="23" max="23" width="1.42578125" style="28" customWidth="1"/>
    <col min="24" max="28" width="6.85546875" style="28" customWidth="1"/>
    <col min="29" max="29" width="1.42578125" style="28" customWidth="1"/>
    <col min="30" max="34" width="6.85546875" style="28" customWidth="1"/>
    <col min="35" max="16384" width="9.140625" style="28"/>
  </cols>
  <sheetData>
    <row r="1" spans="1:36" ht="50.1" customHeight="1" x14ac:dyDescent="0.2">
      <c r="A1" s="136"/>
      <c r="B1" s="136"/>
      <c r="C1" s="37"/>
      <c r="D1" s="146" t="s">
        <v>324</v>
      </c>
      <c r="E1" s="37"/>
      <c r="F1" s="146" t="s">
        <v>232</v>
      </c>
      <c r="G1" s="146" t="s">
        <v>231</v>
      </c>
      <c r="H1" s="146" t="s">
        <v>224</v>
      </c>
      <c r="I1" s="146" t="s">
        <v>194</v>
      </c>
      <c r="J1" s="204" t="s">
        <v>233</v>
      </c>
      <c r="K1" s="37"/>
      <c r="L1" s="204" t="s">
        <v>326</v>
      </c>
      <c r="M1" s="204" t="s">
        <v>327</v>
      </c>
      <c r="N1" s="204" t="s">
        <v>328</v>
      </c>
      <c r="O1" s="162" t="s">
        <v>329</v>
      </c>
      <c r="P1" s="146" t="s">
        <v>70</v>
      </c>
      <c r="Q1" s="37"/>
      <c r="R1" s="135" t="s">
        <v>77</v>
      </c>
      <c r="S1" s="135" t="s">
        <v>78</v>
      </c>
      <c r="T1" s="134" t="s">
        <v>68</v>
      </c>
      <c r="U1" s="134" t="s">
        <v>67</v>
      </c>
      <c r="V1" s="161" t="s">
        <v>65</v>
      </c>
      <c r="X1" s="134" t="s">
        <v>55</v>
      </c>
      <c r="Y1" s="134" t="s">
        <v>54</v>
      </c>
      <c r="Z1" s="134" t="s">
        <v>53</v>
      </c>
      <c r="AA1" s="134" t="s">
        <v>52</v>
      </c>
      <c r="AB1" s="134" t="s">
        <v>51</v>
      </c>
      <c r="AD1" s="134" t="s">
        <v>50</v>
      </c>
      <c r="AE1" s="134" t="s">
        <v>49</v>
      </c>
      <c r="AF1" s="134" t="s">
        <v>48</v>
      </c>
      <c r="AG1" s="134" t="s">
        <v>47</v>
      </c>
      <c r="AH1" s="134" t="s">
        <v>46</v>
      </c>
      <c r="AI1" s="38"/>
    </row>
    <row r="2" spans="1:36" x14ac:dyDescent="0.2">
      <c r="A2" s="39"/>
      <c r="B2" s="212"/>
      <c r="C2" s="212"/>
      <c r="D2" s="212"/>
      <c r="E2" s="39"/>
      <c r="F2" s="212"/>
      <c r="G2" s="212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39"/>
      <c r="Y2" s="39"/>
      <c r="Z2" s="39"/>
      <c r="AA2" s="39"/>
      <c r="AB2" s="39"/>
      <c r="AD2" s="39"/>
      <c r="AE2" s="39"/>
      <c r="AF2" s="39"/>
      <c r="AG2" s="39"/>
      <c r="AH2" s="39"/>
      <c r="AI2" s="39"/>
    </row>
    <row r="3" spans="1:36" s="33" customFormat="1" x14ac:dyDescent="0.2">
      <c r="A3" s="40" t="s">
        <v>128</v>
      </c>
      <c r="B3" s="175"/>
      <c r="C3" s="213"/>
      <c r="D3" s="175"/>
      <c r="E3" s="41"/>
      <c r="F3" s="175"/>
      <c r="G3" s="175"/>
      <c r="H3" s="175"/>
      <c r="I3" s="175"/>
      <c r="J3" s="175"/>
      <c r="K3" s="41"/>
      <c r="L3" s="175"/>
      <c r="M3" s="175"/>
      <c r="N3" s="56"/>
      <c r="O3" s="96"/>
      <c r="P3" s="96"/>
      <c r="Q3" s="41"/>
      <c r="R3" s="43"/>
      <c r="S3" s="43"/>
      <c r="T3" s="43"/>
      <c r="U3" s="43"/>
      <c r="V3" s="43"/>
      <c r="X3" s="44"/>
      <c r="Y3" s="44"/>
      <c r="Z3" s="43"/>
      <c r="AA3" s="43"/>
      <c r="AB3" s="43"/>
      <c r="AD3" s="43"/>
      <c r="AE3" s="43"/>
      <c r="AF3" s="43"/>
      <c r="AG3" s="42"/>
      <c r="AH3" s="42"/>
      <c r="AI3" s="41"/>
    </row>
    <row r="4" spans="1:36" s="346" customFormat="1" ht="14.25" x14ac:dyDescent="0.25">
      <c r="A4" s="342" t="s">
        <v>301</v>
      </c>
      <c r="B4" s="343" t="s">
        <v>60</v>
      </c>
      <c r="C4" s="276"/>
      <c r="D4" s="279">
        <v>5023</v>
      </c>
      <c r="E4" s="276"/>
      <c r="F4" s="279">
        <v>17989</v>
      </c>
      <c r="G4" s="279">
        <v>4693</v>
      </c>
      <c r="H4" s="279">
        <v>4290</v>
      </c>
      <c r="I4" s="279">
        <v>4103</v>
      </c>
      <c r="J4" s="222">
        <v>4903</v>
      </c>
      <c r="K4" s="276"/>
      <c r="L4" s="279">
        <v>17038</v>
      </c>
      <c r="M4" s="279">
        <v>4542</v>
      </c>
      <c r="N4" s="279">
        <v>4309</v>
      </c>
      <c r="O4" s="279">
        <v>3845</v>
      </c>
      <c r="P4" s="222">
        <v>4341</v>
      </c>
      <c r="Q4" s="344"/>
      <c r="R4" s="279">
        <v>16359</v>
      </c>
      <c r="S4" s="279">
        <v>4385</v>
      </c>
      <c r="T4" s="279">
        <v>4223.8891970000004</v>
      </c>
      <c r="U4" s="279">
        <v>3788.8818160000001</v>
      </c>
      <c r="V4" s="279">
        <v>3961</v>
      </c>
      <c r="W4" s="276"/>
      <c r="X4" s="279">
        <v>13216</v>
      </c>
      <c r="Y4" s="279">
        <v>3476</v>
      </c>
      <c r="Z4" s="279">
        <v>3164</v>
      </c>
      <c r="AA4" s="279">
        <v>3159</v>
      </c>
      <c r="AB4" s="279">
        <v>3417</v>
      </c>
      <c r="AC4" s="335"/>
      <c r="AD4" s="279">
        <v>14935</v>
      </c>
      <c r="AE4" s="279">
        <v>3694</v>
      </c>
      <c r="AF4" s="279">
        <v>3515.4</v>
      </c>
      <c r="AG4" s="279">
        <v>3618</v>
      </c>
      <c r="AH4" s="279">
        <v>4108</v>
      </c>
      <c r="AI4" s="335"/>
      <c r="AJ4" s="345"/>
    </row>
    <row r="5" spans="1:36" x14ac:dyDescent="0.2">
      <c r="A5" s="59" t="s">
        <v>302</v>
      </c>
      <c r="B5" s="68" t="s">
        <v>303</v>
      </c>
      <c r="C5" s="212"/>
      <c r="D5" s="217">
        <v>2406</v>
      </c>
      <c r="E5" s="39"/>
      <c r="F5" s="217">
        <v>2405</v>
      </c>
      <c r="G5" s="217">
        <v>2405</v>
      </c>
      <c r="H5" s="217">
        <v>2400</v>
      </c>
      <c r="I5" s="217">
        <v>2394</v>
      </c>
      <c r="J5" s="217">
        <v>2394</v>
      </c>
      <c r="K5" s="212"/>
      <c r="L5" s="217">
        <v>2382</v>
      </c>
      <c r="M5" s="217">
        <v>2382</v>
      </c>
      <c r="N5" s="217">
        <v>2380</v>
      </c>
      <c r="O5" s="218">
        <v>2380</v>
      </c>
      <c r="P5" s="218">
        <v>2383</v>
      </c>
      <c r="Q5" s="212"/>
      <c r="R5" s="218">
        <v>2364</v>
      </c>
      <c r="S5" s="218">
        <v>2364</v>
      </c>
      <c r="T5" s="218">
        <v>2365.739</v>
      </c>
      <c r="U5" s="218">
        <v>2365.328</v>
      </c>
      <c r="V5" s="218">
        <v>2364</v>
      </c>
      <c r="W5" s="212"/>
      <c r="X5" s="218">
        <v>2368</v>
      </c>
      <c r="Y5" s="218">
        <v>2368</v>
      </c>
      <c r="Z5" s="218">
        <v>2365.2190000000001</v>
      </c>
      <c r="AA5" s="218">
        <v>2361.3069999999998</v>
      </c>
      <c r="AB5" s="234">
        <v>2354.8380000000002</v>
      </c>
      <c r="AC5" s="231"/>
      <c r="AD5" s="218">
        <v>2355</v>
      </c>
      <c r="AE5" s="218">
        <v>2355</v>
      </c>
      <c r="AF5" s="218">
        <v>2356.451</v>
      </c>
      <c r="AG5" s="218">
        <v>2360.596</v>
      </c>
      <c r="AH5" s="218">
        <v>2368.11</v>
      </c>
      <c r="AI5" s="58"/>
      <c r="AJ5" s="127"/>
    </row>
    <row r="6" spans="1:36" x14ac:dyDescent="0.2">
      <c r="D6" s="209"/>
      <c r="F6" s="209"/>
      <c r="G6" s="209"/>
      <c r="H6" s="209"/>
      <c r="I6" s="209"/>
      <c r="J6" s="209"/>
      <c r="K6" s="208"/>
      <c r="L6" s="209"/>
      <c r="M6" s="209"/>
      <c r="N6" s="209"/>
      <c r="O6" s="296"/>
      <c r="P6" s="296"/>
      <c r="Q6" s="208"/>
      <c r="R6" s="215"/>
      <c r="S6" s="215"/>
      <c r="T6" s="215"/>
      <c r="U6" s="215"/>
      <c r="V6" s="215"/>
      <c r="W6" s="212"/>
      <c r="X6" s="215"/>
      <c r="Y6" s="215"/>
      <c r="Z6" s="215"/>
      <c r="AA6" s="215"/>
      <c r="AB6" s="215"/>
      <c r="AC6" s="231"/>
      <c r="AD6" s="215"/>
      <c r="AE6" s="215"/>
      <c r="AF6" s="215"/>
      <c r="AG6" s="215"/>
      <c r="AH6" s="215"/>
      <c r="AI6" s="58"/>
      <c r="AJ6" s="127"/>
    </row>
    <row r="7" spans="1:36" x14ac:dyDescent="0.2">
      <c r="A7" s="60" t="s">
        <v>129</v>
      </c>
      <c r="B7" s="245"/>
      <c r="C7" s="212"/>
      <c r="D7" s="217"/>
      <c r="E7" s="39"/>
      <c r="F7" s="217"/>
      <c r="G7" s="217"/>
      <c r="H7" s="217"/>
      <c r="I7" s="217"/>
      <c r="J7" s="217"/>
      <c r="K7" s="212"/>
      <c r="L7" s="217"/>
      <c r="M7" s="217"/>
      <c r="N7" s="217"/>
      <c r="O7" s="218"/>
      <c r="P7" s="218"/>
      <c r="Q7" s="212"/>
      <c r="R7" s="216"/>
      <c r="S7" s="216"/>
      <c r="T7" s="216"/>
      <c r="U7" s="216"/>
      <c r="V7" s="216"/>
      <c r="W7" s="212"/>
      <c r="X7" s="216"/>
      <c r="Y7" s="216"/>
      <c r="Z7" s="216"/>
      <c r="AA7" s="216"/>
      <c r="AB7" s="234"/>
      <c r="AC7" s="231"/>
      <c r="AD7" s="216"/>
      <c r="AE7" s="216"/>
      <c r="AF7" s="216"/>
      <c r="AG7" s="216"/>
      <c r="AH7" s="216"/>
      <c r="AI7" s="58"/>
      <c r="AJ7" s="127"/>
    </row>
    <row r="8" spans="1:36" x14ac:dyDescent="0.2">
      <c r="A8" s="61" t="s">
        <v>143</v>
      </c>
      <c r="B8" s="341" t="s">
        <v>60</v>
      </c>
      <c r="C8" s="232"/>
      <c r="D8" s="221">
        <v>4975</v>
      </c>
      <c r="E8" s="62"/>
      <c r="F8" s="221">
        <v>18741</v>
      </c>
      <c r="G8" s="221">
        <v>4817</v>
      </c>
      <c r="H8" s="221">
        <v>4592</v>
      </c>
      <c r="I8" s="221">
        <v>4605</v>
      </c>
      <c r="J8" s="221">
        <v>4727</v>
      </c>
      <c r="K8" s="232"/>
      <c r="L8" s="221">
        <v>17936</v>
      </c>
      <c r="M8" s="221">
        <v>4545</v>
      </c>
      <c r="N8" s="221">
        <v>4399</v>
      </c>
      <c r="O8" s="241">
        <v>4346</v>
      </c>
      <c r="P8" s="241">
        <v>4646</v>
      </c>
      <c r="Q8" s="232"/>
      <c r="R8" s="217">
        <v>17621</v>
      </c>
      <c r="S8" s="217">
        <v>4492</v>
      </c>
      <c r="T8" s="217">
        <v>4326.1540000000005</v>
      </c>
      <c r="U8" s="217">
        <v>4251.2043982999994</v>
      </c>
      <c r="V8" s="217">
        <v>4552</v>
      </c>
      <c r="W8" s="212"/>
      <c r="X8" s="217">
        <v>17273</v>
      </c>
      <c r="Y8" s="217">
        <v>4393</v>
      </c>
      <c r="Z8" s="217">
        <v>4205</v>
      </c>
      <c r="AA8" s="217">
        <v>4178</v>
      </c>
      <c r="AB8" s="217">
        <v>4497</v>
      </c>
      <c r="AC8" s="231"/>
      <c r="AD8" s="217">
        <v>17204</v>
      </c>
      <c r="AE8" s="217">
        <v>4377</v>
      </c>
      <c r="AF8" s="217">
        <v>4140.6000000000004</v>
      </c>
      <c r="AG8" s="217">
        <v>4141</v>
      </c>
      <c r="AH8" s="217">
        <v>4545</v>
      </c>
      <c r="AI8" s="58"/>
      <c r="AJ8" s="127"/>
    </row>
    <row r="9" spans="1:36" x14ac:dyDescent="0.2">
      <c r="A9" s="63" t="s">
        <v>304</v>
      </c>
      <c r="B9" s="68" t="s">
        <v>303</v>
      </c>
      <c r="C9" s="212"/>
      <c r="D9" s="217">
        <v>2527</v>
      </c>
      <c r="E9" s="39"/>
      <c r="F9" s="217">
        <v>2520</v>
      </c>
      <c r="G9" s="217">
        <v>2520</v>
      </c>
      <c r="H9" s="217">
        <v>2512</v>
      </c>
      <c r="I9" s="217">
        <v>2503</v>
      </c>
      <c r="J9" s="217">
        <v>2497</v>
      </c>
      <c r="K9" s="212"/>
      <c r="L9" s="217">
        <v>2487</v>
      </c>
      <c r="M9" s="217">
        <v>2487</v>
      </c>
      <c r="N9" s="217">
        <v>2477</v>
      </c>
      <c r="O9" s="218">
        <v>2472</v>
      </c>
      <c r="P9" s="218">
        <v>2467</v>
      </c>
      <c r="Q9" s="212"/>
      <c r="R9" s="216">
        <v>2461</v>
      </c>
      <c r="S9" s="216">
        <v>2461</v>
      </c>
      <c r="T9" s="216">
        <v>2456</v>
      </c>
      <c r="U9" s="216">
        <v>2450.4740000000002</v>
      </c>
      <c r="V9" s="216">
        <v>2445</v>
      </c>
      <c r="W9" s="212"/>
      <c r="X9" s="216">
        <v>2438</v>
      </c>
      <c r="Y9" s="216">
        <v>2438.0369999999998</v>
      </c>
      <c r="Z9" s="216">
        <v>2435.27</v>
      </c>
      <c r="AA9" s="216">
        <v>2427.7809999999999</v>
      </c>
      <c r="AB9" s="234">
        <v>2424.6039999999998</v>
      </c>
      <c r="AC9" s="231"/>
      <c r="AD9" s="216">
        <v>2421</v>
      </c>
      <c r="AE9" s="216">
        <v>2421.0740000000001</v>
      </c>
      <c r="AF9" s="216">
        <v>2414.7669999999998</v>
      </c>
      <c r="AG9" s="216">
        <v>2408.402</v>
      </c>
      <c r="AH9" s="216">
        <v>2404.2370000000001</v>
      </c>
      <c r="AI9" s="58"/>
      <c r="AJ9" s="127"/>
    </row>
    <row r="10" spans="1:36" x14ac:dyDescent="0.2">
      <c r="A10" s="26"/>
      <c r="B10" s="212"/>
      <c r="D10" s="209"/>
      <c r="F10" s="209"/>
      <c r="G10" s="209"/>
      <c r="H10" s="209"/>
      <c r="I10" s="209"/>
      <c r="J10" s="209"/>
      <c r="K10" s="208"/>
      <c r="L10" s="209"/>
      <c r="M10" s="209"/>
      <c r="N10" s="209"/>
      <c r="O10" s="296"/>
      <c r="P10" s="296"/>
      <c r="Q10" s="208"/>
      <c r="R10" s="231"/>
      <c r="S10" s="231"/>
      <c r="T10" s="231"/>
      <c r="U10" s="231"/>
      <c r="V10" s="231"/>
      <c r="W10" s="212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58"/>
      <c r="AJ10" s="127"/>
    </row>
    <row r="11" spans="1:36" s="33" customFormat="1" x14ac:dyDescent="0.2">
      <c r="A11" s="53" t="s">
        <v>130</v>
      </c>
      <c r="B11" s="175"/>
      <c r="C11" s="211"/>
      <c r="D11" s="313"/>
      <c r="E11" s="34"/>
      <c r="F11" s="313"/>
      <c r="G11" s="313"/>
      <c r="H11" s="313"/>
      <c r="I11" s="313"/>
      <c r="J11" s="313"/>
      <c r="K11" s="211"/>
      <c r="L11" s="313"/>
      <c r="M11" s="313"/>
      <c r="N11" s="313"/>
      <c r="O11" s="303"/>
      <c r="P11" s="303"/>
      <c r="Q11" s="211"/>
      <c r="R11" s="226"/>
      <c r="S11" s="226"/>
      <c r="T11" s="226"/>
      <c r="U11" s="226"/>
      <c r="V11" s="226"/>
      <c r="W11" s="235"/>
      <c r="X11" s="226"/>
      <c r="Y11" s="226"/>
      <c r="Z11" s="226"/>
      <c r="AA11" s="226"/>
      <c r="AB11" s="226"/>
      <c r="AC11" s="235"/>
      <c r="AD11" s="226"/>
      <c r="AE11" s="226"/>
      <c r="AF11" s="226"/>
      <c r="AG11" s="226"/>
      <c r="AH11" s="226"/>
      <c r="AI11" s="58"/>
      <c r="AJ11" s="127"/>
    </row>
    <row r="12" spans="1:36" x14ac:dyDescent="0.2">
      <c r="A12" s="35" t="s">
        <v>248</v>
      </c>
      <c r="B12" s="245" t="s">
        <v>60</v>
      </c>
      <c r="D12" s="318">
        <v>3756</v>
      </c>
      <c r="F12" s="323">
        <v>13567</v>
      </c>
      <c r="G12" s="323">
        <v>3401</v>
      </c>
      <c r="H12" s="323">
        <v>3359</v>
      </c>
      <c r="I12" s="323">
        <v>3456</v>
      </c>
      <c r="J12" s="318">
        <v>3351</v>
      </c>
      <c r="K12" s="208"/>
      <c r="L12" s="318">
        <v>13142</v>
      </c>
      <c r="M12" s="318">
        <v>3444</v>
      </c>
      <c r="N12" s="318">
        <v>3405</v>
      </c>
      <c r="O12" s="309">
        <v>3330</v>
      </c>
      <c r="P12" s="309">
        <v>2963</v>
      </c>
      <c r="Q12" s="208"/>
      <c r="R12" s="217">
        <v>12812</v>
      </c>
      <c r="S12" s="217">
        <v>3357</v>
      </c>
      <c r="T12" s="217">
        <v>3340.9169440000014</v>
      </c>
      <c r="U12" s="217">
        <v>2972.3650209999987</v>
      </c>
      <c r="V12" s="217">
        <v>3142</v>
      </c>
      <c r="W12" s="212"/>
      <c r="X12" s="217">
        <v>11854</v>
      </c>
      <c r="Y12" s="217">
        <v>2866</v>
      </c>
      <c r="Z12" s="217">
        <v>3010.2516220000007</v>
      </c>
      <c r="AA12" s="217">
        <v>2938.5267429999994</v>
      </c>
      <c r="AB12" s="217">
        <v>3039</v>
      </c>
      <c r="AC12" s="231"/>
      <c r="AD12" s="217">
        <v>11482</v>
      </c>
      <c r="AE12" s="217">
        <v>3102</v>
      </c>
      <c r="AF12" s="217">
        <v>2940.1</v>
      </c>
      <c r="AG12" s="217">
        <v>2697.9450309999997</v>
      </c>
      <c r="AH12" s="217">
        <v>2742</v>
      </c>
      <c r="AI12" s="58"/>
      <c r="AJ12" s="127"/>
    </row>
    <row r="13" spans="1:36" x14ac:dyDescent="0.2">
      <c r="A13" s="64" t="s">
        <v>306</v>
      </c>
      <c r="B13" s="245" t="s">
        <v>60</v>
      </c>
      <c r="D13" s="318">
        <v>3549</v>
      </c>
      <c r="F13" s="318">
        <v>13028</v>
      </c>
      <c r="G13" s="318">
        <v>3255</v>
      </c>
      <c r="H13" s="318">
        <v>3244</v>
      </c>
      <c r="I13" s="318">
        <v>3331</v>
      </c>
      <c r="J13" s="318">
        <v>3198</v>
      </c>
      <c r="K13" s="208"/>
      <c r="L13" s="318">
        <v>12293</v>
      </c>
      <c r="M13" s="318">
        <v>3228</v>
      </c>
      <c r="N13" s="318">
        <v>3270</v>
      </c>
      <c r="O13" s="309">
        <v>3103</v>
      </c>
      <c r="P13" s="309">
        <v>2692</v>
      </c>
      <c r="Q13" s="208"/>
      <c r="R13" s="217">
        <v>11779</v>
      </c>
      <c r="S13" s="217">
        <v>3099</v>
      </c>
      <c r="T13" s="217">
        <v>3095.5730050000011</v>
      </c>
      <c r="U13" s="217">
        <v>2718.3608179999992</v>
      </c>
      <c r="V13" s="217">
        <v>2866</v>
      </c>
      <c r="W13" s="212"/>
      <c r="X13" s="217">
        <v>10890</v>
      </c>
      <c r="Y13" s="217">
        <v>2569</v>
      </c>
      <c r="Z13" s="217">
        <v>2783.8942880000004</v>
      </c>
      <c r="AA13" s="217">
        <v>2734.6272579999995</v>
      </c>
      <c r="AB13" s="217">
        <v>2802.4784540000001</v>
      </c>
      <c r="AC13" s="231"/>
      <c r="AD13" s="217">
        <v>10580</v>
      </c>
      <c r="AE13" s="217">
        <v>2853</v>
      </c>
      <c r="AF13" s="217">
        <v>2721.6</v>
      </c>
      <c r="AG13" s="217">
        <v>2474.1999999999998</v>
      </c>
      <c r="AH13" s="217">
        <v>2531.0329999999999</v>
      </c>
      <c r="AI13" s="58"/>
      <c r="AJ13" s="127"/>
    </row>
    <row r="14" spans="1:36" x14ac:dyDescent="0.2">
      <c r="A14" s="64" t="s">
        <v>307</v>
      </c>
      <c r="B14" s="245" t="s">
        <v>60</v>
      </c>
      <c r="D14" s="318">
        <v>207</v>
      </c>
      <c r="F14" s="318">
        <v>539</v>
      </c>
      <c r="G14" s="318">
        <v>146</v>
      </c>
      <c r="H14" s="318">
        <v>115</v>
      </c>
      <c r="I14" s="318">
        <v>125</v>
      </c>
      <c r="J14" s="318">
        <v>153</v>
      </c>
      <c r="K14" s="208"/>
      <c r="L14" s="318">
        <v>849</v>
      </c>
      <c r="M14" s="318">
        <v>216</v>
      </c>
      <c r="N14" s="318">
        <v>135</v>
      </c>
      <c r="O14" s="309">
        <v>227</v>
      </c>
      <c r="P14" s="309">
        <v>271</v>
      </c>
      <c r="Q14" s="208"/>
      <c r="R14" s="217">
        <v>1033</v>
      </c>
      <c r="S14" s="217">
        <v>258</v>
      </c>
      <c r="T14" s="217">
        <v>245.34393899999998</v>
      </c>
      <c r="U14" s="217">
        <v>254.00420300000002</v>
      </c>
      <c r="V14" s="217">
        <v>276</v>
      </c>
      <c r="W14" s="212"/>
      <c r="X14" s="217">
        <v>964</v>
      </c>
      <c r="Y14" s="217">
        <v>297</v>
      </c>
      <c r="Z14" s="217">
        <v>226.35733399999998</v>
      </c>
      <c r="AA14" s="217">
        <v>203.899485</v>
      </c>
      <c r="AB14" s="217">
        <v>236.74318100000002</v>
      </c>
      <c r="AC14" s="231"/>
      <c r="AD14" s="217">
        <v>902</v>
      </c>
      <c r="AE14" s="217">
        <v>249</v>
      </c>
      <c r="AF14" s="217">
        <v>218.5</v>
      </c>
      <c r="AG14" s="217">
        <v>223.801321</v>
      </c>
      <c r="AH14" s="217">
        <v>211.01014299999997</v>
      </c>
      <c r="AI14" s="58"/>
      <c r="AJ14" s="127"/>
    </row>
    <row r="15" spans="1:36" x14ac:dyDescent="0.2">
      <c r="A15" s="35" t="s">
        <v>305</v>
      </c>
      <c r="B15" s="245" t="s">
        <v>61</v>
      </c>
      <c r="D15" s="318">
        <v>2282</v>
      </c>
      <c r="F15" s="318">
        <v>5299</v>
      </c>
      <c r="G15" s="318">
        <v>1804</v>
      </c>
      <c r="H15" s="318">
        <v>460</v>
      </c>
      <c r="I15" s="318">
        <v>755</v>
      </c>
      <c r="J15" s="318">
        <v>2280</v>
      </c>
      <c r="K15" s="208"/>
      <c r="L15" s="318">
        <v>5217</v>
      </c>
      <c r="M15" s="318">
        <v>1616</v>
      </c>
      <c r="N15" s="318">
        <v>454</v>
      </c>
      <c r="O15" s="309">
        <v>933</v>
      </c>
      <c r="P15" s="309">
        <v>2214</v>
      </c>
      <c r="Q15" s="208"/>
      <c r="R15" s="217">
        <v>4916</v>
      </c>
      <c r="S15" s="217">
        <v>1911</v>
      </c>
      <c r="T15" s="217">
        <v>526.04700000000003</v>
      </c>
      <c r="U15" s="217">
        <v>675.56150000000002</v>
      </c>
      <c r="V15" s="217">
        <v>1803</v>
      </c>
      <c r="W15" s="212"/>
      <c r="X15" s="217">
        <v>4922</v>
      </c>
      <c r="Y15" s="217">
        <v>1448</v>
      </c>
      <c r="Z15" s="217">
        <v>580.91199999999981</v>
      </c>
      <c r="AA15" s="217">
        <v>797.80300000000034</v>
      </c>
      <c r="AB15" s="217">
        <v>2095.2849999999999</v>
      </c>
      <c r="AC15" s="231"/>
      <c r="AD15" s="217">
        <v>4968</v>
      </c>
      <c r="AE15" s="217">
        <v>1674</v>
      </c>
      <c r="AF15" s="217">
        <v>503.4</v>
      </c>
      <c r="AG15" s="217">
        <v>722.4</v>
      </c>
      <c r="AH15" s="217">
        <v>2068</v>
      </c>
      <c r="AI15" s="58"/>
      <c r="AJ15" s="127"/>
    </row>
    <row r="16" spans="1:36" x14ac:dyDescent="0.2">
      <c r="A16" s="35" t="s">
        <v>308</v>
      </c>
      <c r="B16" s="245" t="s">
        <v>60</v>
      </c>
      <c r="D16" s="318">
        <v>3996</v>
      </c>
      <c r="F16" s="318">
        <v>16263</v>
      </c>
      <c r="G16" s="318">
        <v>4061</v>
      </c>
      <c r="H16" s="318">
        <v>3960</v>
      </c>
      <c r="I16" s="318">
        <v>4120</v>
      </c>
      <c r="J16" s="318">
        <v>4122</v>
      </c>
      <c r="K16" s="208"/>
      <c r="L16" s="318">
        <v>15510</v>
      </c>
      <c r="M16" s="323">
        <v>4115</v>
      </c>
      <c r="N16" s="323">
        <v>3899</v>
      </c>
      <c r="O16" s="324">
        <v>3858</v>
      </c>
      <c r="P16" s="324">
        <v>3639</v>
      </c>
      <c r="Q16" s="208"/>
      <c r="R16" s="216">
        <v>15861</v>
      </c>
      <c r="S16" s="216">
        <v>4104</v>
      </c>
      <c r="T16" s="216">
        <v>4013.6560609999997</v>
      </c>
      <c r="U16" s="216">
        <v>3777</v>
      </c>
      <c r="V16" s="216">
        <v>3966</v>
      </c>
      <c r="W16" s="212"/>
      <c r="X16" s="216">
        <v>13619</v>
      </c>
      <c r="Y16" s="216">
        <v>3428</v>
      </c>
      <c r="Z16" s="216">
        <v>3367.7630860000008</v>
      </c>
      <c r="AA16" s="216">
        <v>3368.7310949999992</v>
      </c>
      <c r="AB16" s="234">
        <v>3454.505819</v>
      </c>
      <c r="AC16" s="231"/>
      <c r="AD16" s="216">
        <v>12764</v>
      </c>
      <c r="AE16" s="216">
        <v>3563</v>
      </c>
      <c r="AF16" s="216">
        <v>3130.0107940000025</v>
      </c>
      <c r="AG16" s="216">
        <v>2958.494236999999</v>
      </c>
      <c r="AH16" s="216">
        <v>3112.5791360000007</v>
      </c>
      <c r="AI16" s="58"/>
      <c r="AJ16" s="127"/>
    </row>
    <row r="17" spans="1:36" x14ac:dyDescent="0.2">
      <c r="A17" s="27" t="s">
        <v>309</v>
      </c>
      <c r="B17" s="27" t="s">
        <v>60</v>
      </c>
      <c r="D17" s="318">
        <v>186</v>
      </c>
      <c r="F17" s="318">
        <v>539</v>
      </c>
      <c r="G17" s="318">
        <v>146</v>
      </c>
      <c r="H17" s="318">
        <v>115</v>
      </c>
      <c r="I17" s="318">
        <v>125</v>
      </c>
      <c r="J17" s="318">
        <v>153</v>
      </c>
      <c r="K17" s="208"/>
      <c r="L17" s="318">
        <v>849</v>
      </c>
      <c r="M17" s="318">
        <v>216</v>
      </c>
      <c r="N17" s="318">
        <v>135</v>
      </c>
      <c r="O17" s="309">
        <v>227</v>
      </c>
      <c r="P17" s="309">
        <v>271</v>
      </c>
      <c r="Q17" s="208"/>
      <c r="R17" s="217">
        <v>1033</v>
      </c>
      <c r="S17" s="217">
        <v>258</v>
      </c>
      <c r="T17" s="217">
        <v>245.34393899999998</v>
      </c>
      <c r="U17" s="217">
        <v>254.00420300000002</v>
      </c>
      <c r="V17" s="217">
        <v>276</v>
      </c>
      <c r="W17" s="212"/>
      <c r="X17" s="217">
        <v>964</v>
      </c>
      <c r="Y17" s="217">
        <v>297</v>
      </c>
      <c r="Z17" s="217">
        <v>226.35733399999998</v>
      </c>
      <c r="AA17" s="217">
        <v>203.899485</v>
      </c>
      <c r="AB17" s="234">
        <v>236.74318100000002</v>
      </c>
      <c r="AC17" s="231"/>
      <c r="AD17" s="217">
        <v>902</v>
      </c>
      <c r="AE17" s="217">
        <v>249</v>
      </c>
      <c r="AF17" s="217">
        <v>218.54691900000017</v>
      </c>
      <c r="AG17" s="217">
        <v>223.807321</v>
      </c>
      <c r="AH17" s="217">
        <v>211.01014299999997</v>
      </c>
      <c r="AI17" s="58"/>
      <c r="AJ17" s="127"/>
    </row>
    <row r="18" spans="1:36" s="208" customFormat="1" x14ac:dyDescent="0.2">
      <c r="A18" s="27" t="s">
        <v>394</v>
      </c>
      <c r="B18" s="27" t="s">
        <v>60</v>
      </c>
      <c r="D18" s="318">
        <v>189</v>
      </c>
      <c r="F18" s="318">
        <v>0</v>
      </c>
      <c r="G18" s="318">
        <v>0</v>
      </c>
      <c r="H18" s="318">
        <v>0</v>
      </c>
      <c r="I18" s="318">
        <v>0</v>
      </c>
      <c r="J18" s="318">
        <v>0</v>
      </c>
      <c r="L18" s="318">
        <v>0</v>
      </c>
      <c r="M18" s="318">
        <v>0</v>
      </c>
      <c r="N18" s="318">
        <v>0</v>
      </c>
      <c r="O18" s="318">
        <v>0</v>
      </c>
      <c r="P18" s="318"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2"/>
      <c r="X18" s="217">
        <v>0</v>
      </c>
      <c r="Y18" s="217">
        <v>0</v>
      </c>
      <c r="Z18" s="217">
        <v>0</v>
      </c>
      <c r="AA18" s="217">
        <v>0</v>
      </c>
      <c r="AB18" s="217">
        <v>0</v>
      </c>
      <c r="AC18" s="231"/>
      <c r="AD18" s="217">
        <v>0</v>
      </c>
      <c r="AE18" s="217">
        <v>0</v>
      </c>
      <c r="AF18" s="217">
        <v>0</v>
      </c>
      <c r="AG18" s="217">
        <v>0</v>
      </c>
      <c r="AH18" s="217">
        <v>0</v>
      </c>
      <c r="AI18" s="231"/>
      <c r="AJ18" s="127"/>
    </row>
    <row r="19" spans="1:36" x14ac:dyDescent="0.2">
      <c r="A19" s="27" t="s">
        <v>144</v>
      </c>
      <c r="B19" s="27" t="s">
        <v>61</v>
      </c>
      <c r="D19" s="318">
        <v>2093</v>
      </c>
      <c r="F19" s="318">
        <v>4527</v>
      </c>
      <c r="G19" s="318">
        <v>1614</v>
      </c>
      <c r="H19" s="318">
        <v>329</v>
      </c>
      <c r="I19" s="318">
        <v>614</v>
      </c>
      <c r="J19" s="318">
        <v>1970</v>
      </c>
      <c r="K19" s="208"/>
      <c r="L19" s="318">
        <v>4237</v>
      </c>
      <c r="M19" s="318">
        <v>1436</v>
      </c>
      <c r="N19" s="318">
        <v>297</v>
      </c>
      <c r="O19" s="309">
        <v>691</v>
      </c>
      <c r="P19" s="309">
        <v>1813</v>
      </c>
      <c r="Q19" s="208"/>
      <c r="R19" s="217">
        <v>4310</v>
      </c>
      <c r="S19" s="217">
        <v>1567</v>
      </c>
      <c r="T19" s="217">
        <v>479.46900000000005</v>
      </c>
      <c r="U19" s="217">
        <v>609.59760000000006</v>
      </c>
      <c r="V19" s="217">
        <v>1654</v>
      </c>
      <c r="W19" s="212"/>
      <c r="X19" s="217">
        <v>4519</v>
      </c>
      <c r="Y19" s="217">
        <v>1331</v>
      </c>
      <c r="Z19" s="217">
        <v>531.63850000000002</v>
      </c>
      <c r="AA19" s="217">
        <v>731.3264999999999</v>
      </c>
      <c r="AB19" s="234">
        <v>1925.0350000000001</v>
      </c>
      <c r="AC19" s="231"/>
      <c r="AD19" s="217">
        <v>4569</v>
      </c>
      <c r="AE19" s="217">
        <v>1544</v>
      </c>
      <c r="AF19" s="217">
        <v>465.12320000000005</v>
      </c>
      <c r="AG19" s="217">
        <v>658.03419999999994</v>
      </c>
      <c r="AH19" s="217">
        <v>1901.4416000000001</v>
      </c>
      <c r="AI19" s="58"/>
      <c r="AJ19" s="127"/>
    </row>
    <row r="20" spans="1:36" s="149" customFormat="1" x14ac:dyDescent="0.2">
      <c r="B20" s="208"/>
      <c r="C20" s="208"/>
      <c r="D20" s="209"/>
      <c r="F20" s="209"/>
      <c r="G20" s="209"/>
      <c r="H20" s="209"/>
      <c r="I20" s="209"/>
      <c r="J20" s="209"/>
      <c r="K20" s="208"/>
      <c r="L20" s="209"/>
      <c r="M20" s="209"/>
      <c r="N20" s="209"/>
      <c r="O20" s="209"/>
      <c r="P20" s="209"/>
      <c r="Q20" s="208"/>
      <c r="R20" s="215"/>
      <c r="S20" s="215"/>
      <c r="T20" s="215"/>
      <c r="U20" s="215"/>
      <c r="V20" s="215"/>
      <c r="W20" s="212"/>
      <c r="X20" s="215"/>
      <c r="Y20" s="215"/>
      <c r="Z20" s="215"/>
      <c r="AA20" s="215"/>
      <c r="AB20" s="265"/>
      <c r="AC20" s="231"/>
      <c r="AD20" s="215"/>
      <c r="AE20" s="215"/>
      <c r="AF20" s="215"/>
      <c r="AG20" s="215"/>
      <c r="AH20" s="215"/>
      <c r="AI20" s="153"/>
      <c r="AJ20" s="127"/>
    </row>
    <row r="21" spans="1:36" s="149" customFormat="1" ht="14.25" x14ac:dyDescent="0.2">
      <c r="A21" s="53" t="s">
        <v>145</v>
      </c>
      <c r="B21" s="27"/>
      <c r="C21" s="208"/>
      <c r="D21" s="318"/>
      <c r="F21" s="318"/>
      <c r="G21" s="318"/>
      <c r="H21" s="318"/>
      <c r="I21" s="318"/>
      <c r="J21" s="318"/>
      <c r="K21" s="208"/>
      <c r="L21" s="318"/>
      <c r="M21" s="318"/>
      <c r="N21" s="318"/>
      <c r="O21" s="318"/>
      <c r="P21" s="318"/>
      <c r="Q21" s="208"/>
      <c r="R21" s="217"/>
      <c r="S21" s="217"/>
      <c r="T21" s="217"/>
      <c r="U21" s="217"/>
      <c r="V21" s="217"/>
      <c r="W21" s="212"/>
      <c r="X21" s="217"/>
      <c r="Y21" s="217"/>
      <c r="Z21" s="217"/>
      <c r="AA21" s="217"/>
      <c r="AB21" s="234"/>
      <c r="AC21" s="231"/>
      <c r="AD21" s="217"/>
      <c r="AE21" s="217"/>
      <c r="AF21" s="217"/>
      <c r="AG21" s="217"/>
      <c r="AH21" s="217"/>
      <c r="AI21" s="153"/>
      <c r="AJ21" s="127"/>
    </row>
    <row r="22" spans="1:36" s="149" customFormat="1" x14ac:dyDescent="0.2">
      <c r="A22" s="200" t="s">
        <v>409</v>
      </c>
      <c r="B22" s="200" t="s">
        <v>146</v>
      </c>
      <c r="C22" s="208"/>
      <c r="D22" s="318">
        <v>3630</v>
      </c>
      <c r="F22" s="318">
        <v>14389</v>
      </c>
      <c r="G22" s="318">
        <v>3638</v>
      </c>
      <c r="H22" s="318">
        <v>3831</v>
      </c>
      <c r="I22" s="318">
        <v>3187</v>
      </c>
      <c r="J22" s="318">
        <v>3733</v>
      </c>
      <c r="K22" s="208"/>
      <c r="L22" s="318">
        <v>2641</v>
      </c>
      <c r="M22" s="318">
        <v>2641</v>
      </c>
      <c r="N22" s="234">
        <v>3188</v>
      </c>
      <c r="O22" s="234">
        <v>2784</v>
      </c>
      <c r="P22" s="234">
        <v>0</v>
      </c>
      <c r="Q22" s="208"/>
      <c r="R22" s="234">
        <v>0</v>
      </c>
      <c r="S22" s="234">
        <v>0</v>
      </c>
      <c r="T22" s="234">
        <v>0</v>
      </c>
      <c r="U22" s="234">
        <v>0</v>
      </c>
      <c r="V22" s="234">
        <v>0</v>
      </c>
      <c r="W22" s="212"/>
      <c r="X22" s="234">
        <v>0</v>
      </c>
      <c r="Y22" s="234">
        <v>0</v>
      </c>
      <c r="Z22" s="234">
        <v>0</v>
      </c>
      <c r="AA22" s="234">
        <v>0</v>
      </c>
      <c r="AB22" s="234">
        <v>0</v>
      </c>
      <c r="AC22" s="231"/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153"/>
      <c r="AJ22" s="127"/>
    </row>
    <row r="23" spans="1:36" s="149" customFormat="1" x14ac:dyDescent="0.2">
      <c r="A23" s="200" t="s">
        <v>408</v>
      </c>
      <c r="B23" s="200" t="s">
        <v>146</v>
      </c>
      <c r="C23" s="208"/>
      <c r="D23" s="318">
        <v>2422</v>
      </c>
      <c r="F23" s="318">
        <v>9038</v>
      </c>
      <c r="G23" s="318">
        <v>2356</v>
      </c>
      <c r="H23" s="318">
        <v>2397</v>
      </c>
      <c r="I23" s="318">
        <v>1950</v>
      </c>
      <c r="J23" s="318">
        <v>2335</v>
      </c>
      <c r="K23" s="208"/>
      <c r="L23" s="318">
        <v>1701</v>
      </c>
      <c r="M23" s="318">
        <v>1701</v>
      </c>
      <c r="N23" s="234">
        <v>2039</v>
      </c>
      <c r="O23" s="234">
        <v>1901</v>
      </c>
      <c r="P23" s="234">
        <v>0</v>
      </c>
      <c r="Q23" s="208"/>
      <c r="R23" s="234">
        <v>0</v>
      </c>
      <c r="S23" s="234">
        <v>0</v>
      </c>
      <c r="T23" s="234">
        <v>0</v>
      </c>
      <c r="U23" s="234">
        <v>0</v>
      </c>
      <c r="V23" s="234">
        <v>0</v>
      </c>
      <c r="W23" s="212"/>
      <c r="X23" s="234">
        <v>0</v>
      </c>
      <c r="Y23" s="234">
        <v>0</v>
      </c>
      <c r="Z23" s="234">
        <v>0</v>
      </c>
      <c r="AA23" s="234">
        <v>0</v>
      </c>
      <c r="AB23" s="234">
        <v>0</v>
      </c>
      <c r="AC23" s="231"/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153"/>
      <c r="AJ23" s="127"/>
    </row>
    <row r="24" spans="1:36" s="149" customFormat="1" x14ac:dyDescent="0.2">
      <c r="A24" s="200" t="s">
        <v>407</v>
      </c>
      <c r="B24" s="200" t="s">
        <v>76</v>
      </c>
      <c r="C24" s="208"/>
      <c r="D24" s="309">
        <v>8112</v>
      </c>
      <c r="F24" s="318">
        <v>23828</v>
      </c>
      <c r="G24" s="318">
        <v>7145</v>
      </c>
      <c r="H24" s="309">
        <v>5118</v>
      </c>
      <c r="I24" s="309">
        <v>5637</v>
      </c>
      <c r="J24" s="309">
        <v>6830</v>
      </c>
      <c r="K24" s="208"/>
      <c r="L24" s="318">
        <v>3164</v>
      </c>
      <c r="M24" s="318">
        <v>3164</v>
      </c>
      <c r="N24" s="234">
        <v>5377</v>
      </c>
      <c r="O24" s="234">
        <v>4943</v>
      </c>
      <c r="P24" s="234">
        <v>0</v>
      </c>
      <c r="Q24" s="208"/>
      <c r="R24" s="234">
        <v>0</v>
      </c>
      <c r="S24" s="234">
        <v>0</v>
      </c>
      <c r="T24" s="234">
        <v>0</v>
      </c>
      <c r="U24" s="234">
        <v>0</v>
      </c>
      <c r="V24" s="234">
        <v>0</v>
      </c>
      <c r="W24" s="212"/>
      <c r="X24" s="234">
        <v>0</v>
      </c>
      <c r="Y24" s="234">
        <v>0</v>
      </c>
      <c r="Z24" s="234">
        <v>0</v>
      </c>
      <c r="AA24" s="234">
        <v>0</v>
      </c>
      <c r="AB24" s="234">
        <v>0</v>
      </c>
      <c r="AC24" s="231"/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153"/>
      <c r="AJ24" s="127"/>
    </row>
    <row r="25" spans="1:36" s="149" customFormat="1" x14ac:dyDescent="0.2">
      <c r="B25" s="208"/>
      <c r="C25" s="208"/>
      <c r="D25" s="209"/>
      <c r="F25" s="209"/>
      <c r="G25" s="209"/>
      <c r="H25" s="150"/>
      <c r="I25" s="150"/>
      <c r="J25" s="150"/>
      <c r="L25" s="150"/>
      <c r="M25" s="150"/>
      <c r="N25" s="98"/>
      <c r="O25" s="98"/>
      <c r="P25" s="150"/>
      <c r="R25" s="152"/>
      <c r="S25" s="152"/>
      <c r="T25" s="152"/>
      <c r="U25" s="152"/>
      <c r="V25" s="152"/>
      <c r="W25" s="39"/>
      <c r="X25" s="152"/>
      <c r="Y25" s="152"/>
      <c r="Z25" s="152"/>
      <c r="AA25" s="152"/>
      <c r="AB25" s="99"/>
      <c r="AC25" s="153"/>
      <c r="AD25" s="152"/>
      <c r="AE25" s="152"/>
      <c r="AF25" s="152"/>
      <c r="AG25" s="152"/>
      <c r="AH25" s="152"/>
      <c r="AI25" s="153"/>
      <c r="AJ25" s="127"/>
    </row>
    <row r="26" spans="1:36" ht="12.75" x14ac:dyDescent="0.2">
      <c r="A26" s="160" t="s">
        <v>247</v>
      </c>
      <c r="X26" s="46"/>
    </row>
    <row r="27" spans="1:36" ht="12.75" x14ac:dyDescent="0.2">
      <c r="A27" s="160" t="s">
        <v>189</v>
      </c>
    </row>
    <row r="28" spans="1:36" ht="12.75" x14ac:dyDescent="0.2">
      <c r="A28" s="201" t="s">
        <v>333</v>
      </c>
    </row>
    <row r="29" spans="1:36" s="208" customFormat="1" ht="12.75" x14ac:dyDescent="0.2">
      <c r="A29" s="207" t="s">
        <v>330</v>
      </c>
    </row>
    <row r="30" spans="1:36" s="208" customFormat="1" ht="12.75" x14ac:dyDescent="0.2">
      <c r="A30" s="207" t="s">
        <v>331</v>
      </c>
    </row>
    <row r="31" spans="1:36" s="208" customFormat="1" ht="12.75" x14ac:dyDescent="0.2">
      <c r="A31" s="207" t="s">
        <v>332</v>
      </c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34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ColWidth="9.140625" defaultRowHeight="12" x14ac:dyDescent="0.2"/>
  <cols>
    <col min="1" max="1" width="59.85546875" style="28" customWidth="1"/>
    <col min="2" max="2" width="1.5703125" style="33" customWidth="1"/>
    <col min="3" max="3" width="11.7109375" style="33" customWidth="1"/>
    <col min="4" max="4" width="1.5703125" style="33" customWidth="1"/>
    <col min="5" max="9" width="11.7109375" style="33" customWidth="1"/>
    <col min="10" max="10" width="1.5703125" style="33" customWidth="1"/>
    <col min="11" max="12" width="11.7109375" style="33" customWidth="1"/>
    <col min="13" max="13" width="10.140625" style="33" customWidth="1"/>
    <col min="14" max="14" width="9" style="33" customWidth="1"/>
    <col min="15" max="15" width="8.5703125" style="33" customWidth="1"/>
    <col min="16" max="16" width="1.5703125" style="33" customWidth="1"/>
    <col min="17" max="20" width="8.85546875" style="28" customWidth="1"/>
    <col min="21" max="21" width="9.28515625" style="74" customWidth="1"/>
    <col min="22" max="22" width="1.85546875" style="28" customWidth="1"/>
    <col min="23" max="23" width="9.5703125" style="39" customWidth="1"/>
    <col min="24" max="24" width="9.7109375" style="74" customWidth="1"/>
    <col min="25" max="25" width="9" style="28" customWidth="1"/>
    <col min="26" max="26" width="9.7109375" style="28" customWidth="1"/>
    <col min="27" max="27" width="10.28515625" style="28" customWidth="1"/>
    <col min="28" max="28" width="1.85546875" style="74" customWidth="1"/>
    <col min="29" max="29" width="10.28515625" style="39" customWidth="1"/>
    <col min="30" max="30" width="11.85546875" style="74" customWidth="1"/>
    <col min="31" max="31" width="9.5703125" style="74" customWidth="1"/>
    <col min="32" max="32" width="9.42578125" style="74" customWidth="1"/>
    <col min="33" max="33" width="9.5703125" style="74" customWidth="1"/>
    <col min="34" max="34" width="1.85546875" style="74" customWidth="1"/>
    <col min="35" max="35" width="9.42578125" style="74" customWidth="1"/>
    <col min="36" max="36" width="11.140625" style="28" customWidth="1"/>
    <col min="37" max="16384" width="9.140625" style="28"/>
  </cols>
  <sheetData>
    <row r="1" spans="1:37" s="25" customFormat="1" ht="38.25" x14ac:dyDescent="0.2">
      <c r="A1" s="163" t="s">
        <v>100</v>
      </c>
      <c r="B1" s="142"/>
      <c r="C1" s="164" t="s">
        <v>324</v>
      </c>
      <c r="D1" s="142"/>
      <c r="E1" s="164" t="s">
        <v>232</v>
      </c>
      <c r="F1" s="164" t="s">
        <v>231</v>
      </c>
      <c r="G1" s="164" t="s">
        <v>224</v>
      </c>
      <c r="H1" s="164" t="s">
        <v>194</v>
      </c>
      <c r="I1" s="164" t="s">
        <v>193</v>
      </c>
      <c r="J1" s="142"/>
      <c r="K1" s="204" t="s">
        <v>241</v>
      </c>
      <c r="L1" s="204" t="s">
        <v>240</v>
      </c>
      <c r="M1" s="204" t="s">
        <v>229</v>
      </c>
      <c r="N1" s="204" t="s">
        <v>220</v>
      </c>
      <c r="O1" s="141" t="s">
        <v>70</v>
      </c>
      <c r="P1" s="142"/>
      <c r="Q1" s="205" t="s">
        <v>205</v>
      </c>
      <c r="R1" s="205" t="s">
        <v>206</v>
      </c>
      <c r="S1" s="204" t="s">
        <v>207</v>
      </c>
      <c r="T1" s="204" t="s">
        <v>208</v>
      </c>
      <c r="U1" s="204" t="s">
        <v>209</v>
      </c>
      <c r="V1" s="203"/>
      <c r="W1" s="206" t="s">
        <v>210</v>
      </c>
      <c r="X1" s="206" t="s">
        <v>211</v>
      </c>
      <c r="Y1" s="206" t="s">
        <v>212</v>
      </c>
      <c r="Z1" s="206" t="s">
        <v>213</v>
      </c>
      <c r="AA1" s="206" t="s">
        <v>214</v>
      </c>
      <c r="AB1" s="202"/>
      <c r="AC1" s="206" t="s">
        <v>215</v>
      </c>
      <c r="AD1" s="206" t="s">
        <v>216</v>
      </c>
      <c r="AE1" s="206" t="s">
        <v>217</v>
      </c>
      <c r="AF1" s="206" t="s">
        <v>218</v>
      </c>
      <c r="AG1" s="206" t="s">
        <v>219</v>
      </c>
      <c r="AH1" s="140"/>
      <c r="AI1" s="163" t="s">
        <v>242</v>
      </c>
    </row>
    <row r="2" spans="1:37" s="32" customFormat="1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U2" s="86"/>
      <c r="W2" s="88"/>
      <c r="X2" s="87"/>
      <c r="AB2" s="87"/>
      <c r="AC2" s="88"/>
      <c r="AD2" s="88"/>
      <c r="AE2" s="88"/>
      <c r="AF2" s="88"/>
      <c r="AG2" s="88"/>
      <c r="AH2" s="87"/>
      <c r="AI2" s="86"/>
    </row>
    <row r="3" spans="1:37" x14ac:dyDescent="0.2">
      <c r="A3" s="65" t="s">
        <v>147</v>
      </c>
      <c r="B3" s="211"/>
      <c r="C3" s="173"/>
      <c r="D3" s="34"/>
      <c r="E3" s="173"/>
      <c r="F3" s="173"/>
      <c r="G3" s="173"/>
      <c r="H3" s="173"/>
      <c r="I3" s="173"/>
      <c r="J3" s="34"/>
      <c r="K3" s="173"/>
      <c r="L3" s="173"/>
      <c r="M3" s="173"/>
      <c r="N3" s="65"/>
      <c r="O3" s="65"/>
      <c r="P3" s="34"/>
      <c r="Q3" s="65"/>
      <c r="R3" s="65"/>
      <c r="S3" s="65"/>
      <c r="T3" s="65"/>
      <c r="U3" s="75"/>
      <c r="V3" s="66"/>
      <c r="W3" s="83"/>
      <c r="X3" s="83"/>
      <c r="Y3" s="65"/>
      <c r="Z3" s="65"/>
      <c r="AA3" s="65"/>
      <c r="AB3" s="98"/>
      <c r="AC3" s="83"/>
      <c r="AD3" s="83"/>
      <c r="AE3" s="83"/>
      <c r="AF3" s="83"/>
      <c r="AG3" s="83"/>
      <c r="AH3" s="98"/>
      <c r="AI3" s="96"/>
      <c r="AJ3" s="29"/>
    </row>
    <row r="4" spans="1:37" x14ac:dyDescent="0.2">
      <c r="A4" s="128" t="s">
        <v>148</v>
      </c>
      <c r="B4" s="230"/>
      <c r="C4" s="320">
        <v>9.6000000000000002E-2</v>
      </c>
      <c r="D4" s="57"/>
      <c r="E4" s="320">
        <v>6.5000000000000002E-2</v>
      </c>
      <c r="F4" s="320">
        <v>3.9E-2</v>
      </c>
      <c r="G4" s="320">
        <v>7.8E-2</v>
      </c>
      <c r="H4" s="320">
        <v>5.8000000000000003E-2</v>
      </c>
      <c r="I4" s="320">
        <v>9.4E-2</v>
      </c>
      <c r="J4" s="230"/>
      <c r="K4" s="320">
        <v>-3.3000000000000002E-2</v>
      </c>
      <c r="L4" s="320">
        <v>-0.40799999999999997</v>
      </c>
      <c r="M4" s="301">
        <v>0.13200000000000001</v>
      </c>
      <c r="N4" s="300">
        <v>0.05</v>
      </c>
      <c r="O4" s="300">
        <v>8.5999999999999993E-2</v>
      </c>
      <c r="P4" s="230"/>
      <c r="Q4" s="302">
        <v>7.4999999999999997E-2</v>
      </c>
      <c r="R4" s="302">
        <v>2.5000000000000001E-2</v>
      </c>
      <c r="S4" s="302">
        <v>6.8000000000000005E-2</v>
      </c>
      <c r="T4" s="302">
        <v>0.14099999999999999</v>
      </c>
      <c r="U4" s="302">
        <v>7.1999999999999995E-2</v>
      </c>
      <c r="V4" s="298"/>
      <c r="W4" s="294">
        <v>6.3E-2</v>
      </c>
      <c r="X4" s="294">
        <v>2.1000000000000001E-2</v>
      </c>
      <c r="Y4" s="302">
        <v>7.2999999999999995E-2</v>
      </c>
      <c r="Z4" s="302">
        <v>5.6000000000000001E-2</v>
      </c>
      <c r="AA4" s="302">
        <v>0.106</v>
      </c>
      <c r="AB4" s="265"/>
      <c r="AC4" s="294">
        <v>6.4000000000000001E-2</v>
      </c>
      <c r="AD4" s="294">
        <v>3.1E-2</v>
      </c>
      <c r="AE4" s="294">
        <v>9.1999999999999998E-2</v>
      </c>
      <c r="AF4" s="294">
        <v>9.8000000000000004E-2</v>
      </c>
      <c r="AG4" s="294">
        <v>9.8000000000000004E-2</v>
      </c>
      <c r="AH4" s="299"/>
      <c r="AI4" s="300">
        <v>9.4E-2</v>
      </c>
      <c r="AJ4" s="29"/>
      <c r="AK4" s="29"/>
    </row>
    <row r="5" spans="1:37" x14ac:dyDescent="0.2">
      <c r="A5" s="128" t="s">
        <v>149</v>
      </c>
      <c r="B5" s="230"/>
      <c r="C5" s="320">
        <v>5.0999999999999997E-2</v>
      </c>
      <c r="D5" s="57"/>
      <c r="E5" s="320">
        <v>3.5000000000000003E-2</v>
      </c>
      <c r="F5" s="320">
        <v>2.1000000000000001E-2</v>
      </c>
      <c r="G5" s="320">
        <v>4.2000000000000003E-2</v>
      </c>
      <c r="H5" s="320">
        <v>3.1E-2</v>
      </c>
      <c r="I5" s="320">
        <v>5.0999999999999997E-2</v>
      </c>
      <c r="J5" s="230"/>
      <c r="K5" s="320">
        <v>-1.7000000000000001E-2</v>
      </c>
      <c r="L5" s="320">
        <v>-0.215</v>
      </c>
      <c r="M5" s="301">
        <v>7.8E-2</v>
      </c>
      <c r="N5" s="300">
        <v>3.1E-2</v>
      </c>
      <c r="O5" s="300">
        <v>5.5E-2</v>
      </c>
      <c r="P5" s="230"/>
      <c r="Q5" s="302">
        <v>0.05</v>
      </c>
      <c r="R5" s="302">
        <v>1.7000000000000001E-2</v>
      </c>
      <c r="S5" s="302">
        <v>4.5999999999999999E-2</v>
      </c>
      <c r="T5" s="302">
        <v>9.8000000000000004E-2</v>
      </c>
      <c r="U5" s="302">
        <v>5.1999999999999998E-2</v>
      </c>
      <c r="V5" s="298"/>
      <c r="W5" s="294">
        <v>4.3999999999999997E-2</v>
      </c>
      <c r="X5" s="294">
        <v>1.4999999999999999E-2</v>
      </c>
      <c r="Y5" s="302">
        <v>5.2999999999999999E-2</v>
      </c>
      <c r="Z5" s="302">
        <v>4.2000000000000003E-2</v>
      </c>
      <c r="AA5" s="302">
        <v>8.1000000000000003E-2</v>
      </c>
      <c r="AB5" s="265"/>
      <c r="AC5" s="294">
        <v>4.7E-2</v>
      </c>
      <c r="AD5" s="294">
        <v>2.3E-2</v>
      </c>
      <c r="AE5" s="294">
        <v>6.2E-2</v>
      </c>
      <c r="AF5" s="294">
        <v>7.2999999999999995E-2</v>
      </c>
      <c r="AG5" s="294">
        <v>6.5000000000000002E-2</v>
      </c>
      <c r="AH5" s="299"/>
      <c r="AI5" s="300">
        <v>0.06</v>
      </c>
      <c r="AJ5" s="29"/>
      <c r="AK5" s="29"/>
    </row>
    <row r="6" spans="1:37" x14ac:dyDescent="0.2">
      <c r="A6" s="128" t="s">
        <v>150</v>
      </c>
      <c r="B6" s="230"/>
      <c r="C6" s="320">
        <v>0.11899999999999999</v>
      </c>
      <c r="D6" s="57"/>
      <c r="E6" s="320">
        <v>7.4999999999999997E-2</v>
      </c>
      <c r="F6" s="320">
        <v>4.2999999999999997E-2</v>
      </c>
      <c r="G6" s="320">
        <v>9.1999999999999998E-2</v>
      </c>
      <c r="H6" s="320">
        <v>6.8000000000000005E-2</v>
      </c>
      <c r="I6" s="320">
        <v>9.9000000000000005E-2</v>
      </c>
      <c r="J6" s="230"/>
      <c r="K6" s="320">
        <v>-4.1000000000000002E-2</v>
      </c>
      <c r="L6" s="320">
        <v>-0.45800000000000002</v>
      </c>
      <c r="M6" s="301">
        <v>0.16500000000000001</v>
      </c>
      <c r="N6" s="300">
        <v>7.0999999999999994E-2</v>
      </c>
      <c r="O6" s="300">
        <v>0.108</v>
      </c>
      <c r="P6" s="230"/>
      <c r="Q6" s="302">
        <v>9.1999999999999998E-2</v>
      </c>
      <c r="R6" s="302">
        <v>2.9000000000000001E-2</v>
      </c>
      <c r="S6" s="302">
        <v>8.5000000000000006E-2</v>
      </c>
      <c r="T6" s="302">
        <v>0.16900000000000001</v>
      </c>
      <c r="U6" s="302">
        <v>8.8999999999999996E-2</v>
      </c>
      <c r="V6" s="298"/>
      <c r="W6" s="294">
        <v>7.9000000000000001E-2</v>
      </c>
      <c r="X6" s="294">
        <v>2.5999999999999999E-2</v>
      </c>
      <c r="Y6" s="302">
        <v>9.4E-2</v>
      </c>
      <c r="Z6" s="302">
        <v>7.0999999999999994E-2</v>
      </c>
      <c r="AA6" s="302">
        <v>0.125</v>
      </c>
      <c r="AB6" s="265"/>
      <c r="AC6" s="294">
        <v>6.9000000000000006E-2</v>
      </c>
      <c r="AD6" s="294">
        <v>3.2000000000000001E-2</v>
      </c>
      <c r="AE6" s="294">
        <v>7.8E-2</v>
      </c>
      <c r="AF6" s="294">
        <v>9.1999999999999998E-2</v>
      </c>
      <c r="AG6" s="294">
        <v>7.6999999999999999E-2</v>
      </c>
      <c r="AH6" s="299"/>
      <c r="AI6" s="300">
        <v>8.2000000000000003E-2</v>
      </c>
      <c r="AJ6" s="29"/>
      <c r="AK6" s="29"/>
    </row>
    <row r="7" spans="1:37" x14ac:dyDescent="0.2">
      <c r="A7" s="128" t="s">
        <v>151</v>
      </c>
      <c r="B7" s="230"/>
      <c r="C7" s="320">
        <v>0.14099999999999999</v>
      </c>
      <c r="D7" s="57"/>
      <c r="E7" s="320">
        <v>9.9000000000000005E-2</v>
      </c>
      <c r="F7" s="320">
        <v>5.8000000000000003E-2</v>
      </c>
      <c r="G7" s="320">
        <v>0.125</v>
      </c>
      <c r="H7" s="320">
        <v>8.3000000000000004E-2</v>
      </c>
      <c r="I7" s="320">
        <v>0.13200000000000001</v>
      </c>
      <c r="J7" s="230"/>
      <c r="K7" s="320">
        <v>-1.6E-2</v>
      </c>
      <c r="L7" s="320">
        <v>-0.44800000000000001</v>
      </c>
      <c r="M7" s="301">
        <v>0.20599999999999999</v>
      </c>
      <c r="N7" s="300">
        <v>9.0999999999999998E-2</v>
      </c>
      <c r="O7" s="300">
        <v>0.13400000000000001</v>
      </c>
      <c r="P7" s="230"/>
      <c r="Q7" s="302">
        <v>0.12</v>
      </c>
      <c r="R7" s="302">
        <v>7.4999999999999997E-2</v>
      </c>
      <c r="S7" s="302">
        <v>9.4E-2</v>
      </c>
      <c r="T7" s="302">
        <v>0.20100000000000001</v>
      </c>
      <c r="U7" s="302">
        <v>0.112</v>
      </c>
      <c r="V7" s="298"/>
      <c r="W7" s="294">
        <v>9.9000000000000005E-2</v>
      </c>
      <c r="X7" s="294">
        <v>3.5999999999999997E-2</v>
      </c>
      <c r="Y7" s="302">
        <v>0.122</v>
      </c>
      <c r="Z7" s="302">
        <v>8.8999999999999996E-2</v>
      </c>
      <c r="AA7" s="302">
        <v>0.14899999999999999</v>
      </c>
      <c r="AB7" s="265"/>
      <c r="AC7" s="294">
        <v>8.2000000000000003E-2</v>
      </c>
      <c r="AD7" s="294">
        <v>4.3999999999999997E-2</v>
      </c>
      <c r="AE7" s="294">
        <v>9.1999999999999998E-2</v>
      </c>
      <c r="AF7" s="294">
        <v>0.109</v>
      </c>
      <c r="AG7" s="294">
        <v>8.5999999999999993E-2</v>
      </c>
      <c r="AH7" s="299"/>
      <c r="AI7" s="300">
        <v>8.6999999999999994E-2</v>
      </c>
      <c r="AJ7" s="29"/>
      <c r="AK7" s="29"/>
    </row>
    <row r="8" spans="1:37" x14ac:dyDescent="0.2">
      <c r="A8" s="128" t="s">
        <v>318</v>
      </c>
      <c r="B8" s="230"/>
      <c r="C8" s="320">
        <v>0.246</v>
      </c>
      <c r="D8" s="57"/>
      <c r="E8" s="320">
        <v>0.20699999999999999</v>
      </c>
      <c r="F8" s="320">
        <v>0.16900000000000001</v>
      </c>
      <c r="G8" s="320">
        <v>0.23</v>
      </c>
      <c r="H8" s="320">
        <v>0.20200000000000001</v>
      </c>
      <c r="I8" s="320">
        <v>0.22800000000000001</v>
      </c>
      <c r="J8" s="230"/>
      <c r="K8" s="320">
        <v>0.216</v>
      </c>
      <c r="L8" s="320">
        <v>0.19400000000000001</v>
      </c>
      <c r="M8" s="301">
        <v>0.28000000000000003</v>
      </c>
      <c r="N8" s="300">
        <v>0.17799999999999999</v>
      </c>
      <c r="O8" s="300">
        <v>0.20799999999999999</v>
      </c>
      <c r="P8" s="230"/>
      <c r="Q8" s="302">
        <v>0.19700000000000001</v>
      </c>
      <c r="R8" s="302">
        <v>0.16500000000000001</v>
      </c>
      <c r="S8" s="302">
        <v>0.16900000000000001</v>
      </c>
      <c r="T8" s="302">
        <v>0.26100000000000001</v>
      </c>
      <c r="U8" s="302">
        <v>0.19400000000000001</v>
      </c>
      <c r="V8" s="298"/>
      <c r="W8" s="294">
        <v>0.182</v>
      </c>
      <c r="X8" s="294">
        <v>0.11600000000000001</v>
      </c>
      <c r="Y8" s="302">
        <v>0.20799999999999999</v>
      </c>
      <c r="Z8" s="302">
        <v>0.17499999999999999</v>
      </c>
      <c r="AA8" s="302">
        <v>0.23100000000000001</v>
      </c>
      <c r="AB8" s="265"/>
      <c r="AC8" s="294">
        <v>0.156</v>
      </c>
      <c r="AD8" s="294">
        <v>0.115</v>
      </c>
      <c r="AE8" s="294">
        <v>0.16800000000000001</v>
      </c>
      <c r="AF8" s="294">
        <v>0.187</v>
      </c>
      <c r="AG8" s="294">
        <v>0.159</v>
      </c>
      <c r="AH8" s="299"/>
      <c r="AI8" s="300">
        <v>0.157</v>
      </c>
      <c r="AJ8" s="29"/>
      <c r="AK8" s="29"/>
    </row>
    <row r="9" spans="1:37" s="131" customFormat="1" x14ac:dyDescent="0.2">
      <c r="A9" s="129" t="s">
        <v>310</v>
      </c>
      <c r="B9" s="289"/>
      <c r="C9" s="289" t="s">
        <v>325</v>
      </c>
      <c r="D9" s="12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7"/>
      <c r="R9" s="287"/>
      <c r="S9" s="287"/>
      <c r="T9" s="287"/>
      <c r="U9" s="287"/>
      <c r="V9" s="293"/>
      <c r="W9" s="287"/>
      <c r="X9" s="287"/>
      <c r="Y9" s="287"/>
      <c r="Z9" s="287"/>
      <c r="AA9" s="287"/>
      <c r="AB9" s="288"/>
      <c r="AC9" s="287"/>
      <c r="AD9" s="287"/>
      <c r="AE9" s="287"/>
      <c r="AF9" s="287"/>
      <c r="AG9" s="287"/>
      <c r="AH9" s="288"/>
      <c r="AI9" s="293"/>
      <c r="AJ9" s="130"/>
      <c r="AK9" s="130"/>
    </row>
    <row r="10" spans="1:37" x14ac:dyDescent="0.2">
      <c r="A10" s="128" t="s">
        <v>311</v>
      </c>
      <c r="B10" s="230"/>
      <c r="C10" s="321">
        <v>1.5</v>
      </c>
      <c r="D10" s="57"/>
      <c r="E10" s="321">
        <v>1.7</v>
      </c>
      <c r="F10" s="321">
        <v>1.7</v>
      </c>
      <c r="G10" s="321">
        <v>2.2000000000000002</v>
      </c>
      <c r="H10" s="321">
        <v>2.1</v>
      </c>
      <c r="I10" s="321">
        <v>2.2999999999999998</v>
      </c>
      <c r="J10" s="230"/>
      <c r="K10" s="321">
        <v>2</v>
      </c>
      <c r="L10" s="321">
        <v>2</v>
      </c>
      <c r="M10" s="316">
        <v>3.2</v>
      </c>
      <c r="N10" s="284">
        <v>2.2000000000000002</v>
      </c>
      <c r="O10" s="284">
        <v>2.6</v>
      </c>
      <c r="P10" s="307"/>
      <c r="Q10" s="319">
        <v>2</v>
      </c>
      <c r="R10" s="319">
        <v>2</v>
      </c>
      <c r="S10" s="285">
        <v>2.1</v>
      </c>
      <c r="T10" s="285">
        <v>1.9</v>
      </c>
      <c r="U10" s="285">
        <v>2.1</v>
      </c>
      <c r="V10" s="231"/>
      <c r="W10" s="285">
        <v>1.7</v>
      </c>
      <c r="X10" s="285">
        <v>1.7</v>
      </c>
      <c r="Y10" s="285">
        <v>2.2999999999999998</v>
      </c>
      <c r="Z10" s="285">
        <v>1.8</v>
      </c>
      <c r="AA10" s="285">
        <v>2.1</v>
      </c>
      <c r="AB10" s="265"/>
      <c r="AC10" s="285">
        <v>1.8</v>
      </c>
      <c r="AD10" s="285">
        <v>1.8</v>
      </c>
      <c r="AE10" s="285">
        <v>2.4</v>
      </c>
      <c r="AF10" s="285">
        <v>2.2000000000000002</v>
      </c>
      <c r="AG10" s="285">
        <v>2.4</v>
      </c>
      <c r="AH10" s="265"/>
      <c r="AI10" s="297">
        <v>2.1</v>
      </c>
      <c r="AJ10" s="29"/>
      <c r="AK10" s="29"/>
    </row>
    <row r="11" spans="1:37" x14ac:dyDescent="0.2">
      <c r="A11" s="128" t="s">
        <v>312</v>
      </c>
      <c r="B11" s="230"/>
      <c r="C11" s="322">
        <v>0.64300000000000002</v>
      </c>
      <c r="D11" s="57"/>
      <c r="E11" s="322">
        <v>0.7</v>
      </c>
      <c r="F11" s="322">
        <v>0.7</v>
      </c>
      <c r="G11" s="322">
        <v>0.7</v>
      </c>
      <c r="H11" s="322">
        <v>0.7</v>
      </c>
      <c r="I11" s="322">
        <v>0.68440000000000001</v>
      </c>
      <c r="J11" s="230"/>
      <c r="K11" s="320">
        <v>0.7</v>
      </c>
      <c r="L11" s="320">
        <v>0.7</v>
      </c>
      <c r="M11" s="301">
        <v>0.8</v>
      </c>
      <c r="N11" s="302">
        <v>0.8</v>
      </c>
      <c r="O11" s="302">
        <v>0.83399999999999996</v>
      </c>
      <c r="P11" s="308"/>
      <c r="Q11" s="302">
        <v>0.84099999999999997</v>
      </c>
      <c r="R11" s="302">
        <v>0.84099999999999997</v>
      </c>
      <c r="S11" s="302">
        <v>0.86799999999999999</v>
      </c>
      <c r="T11" s="302">
        <v>0.90300000000000002</v>
      </c>
      <c r="U11" s="302">
        <v>0.93899999999999995</v>
      </c>
      <c r="V11" s="298"/>
      <c r="W11" s="294">
        <v>0.92900000000000005</v>
      </c>
      <c r="X11" s="294">
        <v>0.92900000000000005</v>
      </c>
      <c r="Y11" s="302">
        <v>0.97199999999999998</v>
      </c>
      <c r="Z11" s="302">
        <v>0.98399999999999999</v>
      </c>
      <c r="AA11" s="302">
        <v>1.008</v>
      </c>
      <c r="AB11" s="265"/>
      <c r="AC11" s="294">
        <v>0.99099999999999999</v>
      </c>
      <c r="AD11" s="294">
        <v>0.99099999999999999</v>
      </c>
      <c r="AE11" s="294">
        <v>1.0660000000000001</v>
      </c>
      <c r="AF11" s="294">
        <v>1.06</v>
      </c>
      <c r="AG11" s="294">
        <v>1.0720000000000001</v>
      </c>
      <c r="AH11" s="299"/>
      <c r="AI11" s="300">
        <v>1.0660000000000001</v>
      </c>
      <c r="AJ11" s="29"/>
      <c r="AK11" s="29"/>
    </row>
    <row r="12" spans="1:37" x14ac:dyDescent="0.2">
      <c r="A12" s="128" t="s">
        <v>152</v>
      </c>
      <c r="B12" s="230"/>
      <c r="C12" s="320">
        <v>0.46700000000000003</v>
      </c>
      <c r="D12" s="57"/>
      <c r="E12" s="320">
        <v>0.5</v>
      </c>
      <c r="F12" s="320">
        <v>0.5</v>
      </c>
      <c r="G12" s="320">
        <v>0.5</v>
      </c>
      <c r="H12" s="320">
        <v>0.5</v>
      </c>
      <c r="I12" s="320">
        <v>0.45600000000000002</v>
      </c>
      <c r="J12" s="230"/>
      <c r="K12" s="320">
        <v>0.5</v>
      </c>
      <c r="L12" s="320">
        <v>0.5</v>
      </c>
      <c r="M12" s="301">
        <v>0.4</v>
      </c>
      <c r="N12" s="302">
        <v>0.4</v>
      </c>
      <c r="O12" s="302">
        <v>0.36099999999999999</v>
      </c>
      <c r="P12" s="308"/>
      <c r="Q12" s="302">
        <v>0.33400000000000002</v>
      </c>
      <c r="R12" s="302">
        <v>0.33400000000000002</v>
      </c>
      <c r="S12" s="302">
        <v>0.32</v>
      </c>
      <c r="T12" s="302">
        <v>0.30099999999999999</v>
      </c>
      <c r="U12" s="302">
        <v>0.27800000000000002</v>
      </c>
      <c r="V12" s="298"/>
      <c r="W12" s="295">
        <v>0.29599999999999999</v>
      </c>
      <c r="X12" s="295">
        <v>0.29599999999999999</v>
      </c>
      <c r="Y12" s="302">
        <v>0.26800000000000002</v>
      </c>
      <c r="Z12" s="302">
        <v>0.25</v>
      </c>
      <c r="AA12" s="302">
        <v>0.23599999999999999</v>
      </c>
      <c r="AB12" s="267"/>
      <c r="AC12" s="295">
        <v>0.25700000000000001</v>
      </c>
      <c r="AD12" s="295">
        <v>0.25700000000000001</v>
      </c>
      <c r="AE12" s="295">
        <v>0.23400000000000001</v>
      </c>
      <c r="AF12" s="295">
        <v>0.249</v>
      </c>
      <c r="AG12" s="295">
        <v>0.23599999999999999</v>
      </c>
      <c r="AH12" s="299"/>
      <c r="AI12" s="301">
        <v>0.26</v>
      </c>
      <c r="AJ12" s="29"/>
      <c r="AK12" s="29"/>
    </row>
    <row r="13" spans="1:37" x14ac:dyDescent="0.2">
      <c r="A13" s="128" t="s">
        <v>153</v>
      </c>
      <c r="B13" s="231"/>
      <c r="C13" s="317">
        <v>2.4</v>
      </c>
      <c r="D13" s="153"/>
      <c r="E13" s="317">
        <v>1.9</v>
      </c>
      <c r="F13" s="317">
        <v>1.9</v>
      </c>
      <c r="G13" s="317">
        <v>1.8</v>
      </c>
      <c r="H13" s="317">
        <v>1.7</v>
      </c>
      <c r="I13" s="317">
        <v>1.8</v>
      </c>
      <c r="J13" s="231"/>
      <c r="K13" s="317">
        <v>1.8</v>
      </c>
      <c r="L13" s="317">
        <v>1.8</v>
      </c>
      <c r="M13" s="317">
        <v>0.8</v>
      </c>
      <c r="N13" s="297">
        <v>0.8</v>
      </c>
      <c r="O13" s="297">
        <v>0.7</v>
      </c>
      <c r="P13" s="290"/>
      <c r="Q13" s="284">
        <v>0.5</v>
      </c>
      <c r="R13" s="284">
        <v>0.5</v>
      </c>
      <c r="S13" s="284">
        <v>0.2</v>
      </c>
      <c r="T13" s="284">
        <v>-0.18</v>
      </c>
      <c r="U13" s="284">
        <v>-0.4</v>
      </c>
      <c r="V13" s="231"/>
      <c r="W13" s="285">
        <v>-0.6</v>
      </c>
      <c r="X13" s="285">
        <v>-0.6</v>
      </c>
      <c r="Y13" s="284">
        <v>-0.6</v>
      </c>
      <c r="Z13" s="284">
        <v>-0.9</v>
      </c>
      <c r="AA13" s="284">
        <v>-0.8</v>
      </c>
      <c r="AB13" s="265"/>
      <c r="AC13" s="285">
        <v>-0.9</v>
      </c>
      <c r="AD13" s="285">
        <v>-0.9</v>
      </c>
      <c r="AE13" s="285">
        <v>-1.3</v>
      </c>
      <c r="AF13" s="285">
        <v>-1.3</v>
      </c>
      <c r="AG13" s="285">
        <v>-4.7</v>
      </c>
      <c r="AH13" s="265"/>
      <c r="AI13" s="284">
        <v>-1.2</v>
      </c>
      <c r="AJ13" s="29"/>
      <c r="AK13" s="29"/>
    </row>
    <row r="14" spans="1:37" s="133" customFormat="1" x14ac:dyDescent="0.2">
      <c r="A14" s="129" t="s">
        <v>154</v>
      </c>
      <c r="B14" s="289"/>
      <c r="C14" s="289" t="s">
        <v>325</v>
      </c>
      <c r="D14" s="12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90"/>
      <c r="W14" s="287"/>
      <c r="X14" s="287"/>
      <c r="Y14" s="289"/>
      <c r="Z14" s="289"/>
      <c r="AA14" s="289"/>
      <c r="AB14" s="292"/>
      <c r="AC14" s="287"/>
      <c r="AD14" s="287"/>
      <c r="AE14" s="287"/>
      <c r="AF14" s="287"/>
      <c r="AG14" s="287"/>
      <c r="AH14" s="291"/>
      <c r="AI14" s="289"/>
      <c r="AJ14" s="132"/>
      <c r="AK14" s="132"/>
    </row>
    <row r="15" spans="1:37" x14ac:dyDescent="0.2">
      <c r="A15" s="128" t="s">
        <v>155</v>
      </c>
      <c r="B15" s="230"/>
      <c r="C15" s="316">
        <v>63</v>
      </c>
      <c r="D15" s="57"/>
      <c r="E15" s="316">
        <v>57</v>
      </c>
      <c r="F15" s="316">
        <v>54</v>
      </c>
      <c r="G15" s="316">
        <v>57</v>
      </c>
      <c r="H15" s="316">
        <v>55</v>
      </c>
      <c r="I15" s="316">
        <v>55</v>
      </c>
      <c r="J15" s="230"/>
      <c r="K15" s="316">
        <v>64</v>
      </c>
      <c r="L15" s="316">
        <v>59</v>
      </c>
      <c r="M15" s="316">
        <v>58</v>
      </c>
      <c r="N15" s="284">
        <v>63</v>
      </c>
      <c r="O15" s="284">
        <v>59</v>
      </c>
      <c r="P15" s="230"/>
      <c r="Q15" s="284">
        <v>57</v>
      </c>
      <c r="R15" s="284">
        <v>56</v>
      </c>
      <c r="S15" s="284">
        <v>56</v>
      </c>
      <c r="T15" s="284">
        <v>56</v>
      </c>
      <c r="U15" s="284">
        <v>53</v>
      </c>
      <c r="V15" s="230"/>
      <c r="W15" s="286">
        <v>54</v>
      </c>
      <c r="X15" s="286">
        <v>51</v>
      </c>
      <c r="Y15" s="284">
        <v>56</v>
      </c>
      <c r="Z15" s="284">
        <v>60</v>
      </c>
      <c r="AA15" s="284">
        <v>56</v>
      </c>
      <c r="AB15" s="264"/>
      <c r="AC15" s="286">
        <v>45</v>
      </c>
      <c r="AD15" s="286">
        <v>45</v>
      </c>
      <c r="AE15" s="286">
        <v>45</v>
      </c>
      <c r="AF15" s="286">
        <v>45</v>
      </c>
      <c r="AG15" s="286">
        <v>39</v>
      </c>
      <c r="AH15" s="265"/>
      <c r="AI15" s="216">
        <v>37</v>
      </c>
      <c r="AJ15" s="29"/>
      <c r="AK15" s="29"/>
    </row>
    <row r="16" spans="1:37" s="31" customFormat="1" x14ac:dyDescent="0.2">
      <c r="A16" s="128" t="s">
        <v>156</v>
      </c>
      <c r="B16" s="230"/>
      <c r="C16" s="316">
        <v>56</v>
      </c>
      <c r="D16" s="57"/>
      <c r="E16" s="316">
        <v>56</v>
      </c>
      <c r="F16" s="316">
        <v>54</v>
      </c>
      <c r="G16" s="316">
        <v>47</v>
      </c>
      <c r="H16" s="316">
        <v>49</v>
      </c>
      <c r="I16" s="316">
        <v>45</v>
      </c>
      <c r="J16" s="230"/>
      <c r="K16" s="316">
        <v>63</v>
      </c>
      <c r="L16" s="316">
        <v>58</v>
      </c>
      <c r="M16" s="316">
        <v>60</v>
      </c>
      <c r="N16" s="284">
        <v>70</v>
      </c>
      <c r="O16" s="284">
        <v>55</v>
      </c>
      <c r="P16" s="230"/>
      <c r="Q16" s="284">
        <v>64</v>
      </c>
      <c r="R16" s="284">
        <v>53</v>
      </c>
      <c r="S16" s="284">
        <v>62</v>
      </c>
      <c r="T16" s="284">
        <v>67</v>
      </c>
      <c r="U16" s="284">
        <v>66</v>
      </c>
      <c r="V16" s="231"/>
      <c r="W16" s="286">
        <v>74</v>
      </c>
      <c r="X16" s="286">
        <v>63</v>
      </c>
      <c r="Y16" s="284">
        <v>67</v>
      </c>
      <c r="Z16" s="284">
        <v>71</v>
      </c>
      <c r="AA16" s="284">
        <v>67</v>
      </c>
      <c r="AB16" s="264"/>
      <c r="AC16" s="286">
        <v>60</v>
      </c>
      <c r="AD16" s="286">
        <v>51</v>
      </c>
      <c r="AE16" s="286">
        <v>52</v>
      </c>
      <c r="AF16" s="286">
        <v>54</v>
      </c>
      <c r="AG16" s="286">
        <v>47</v>
      </c>
      <c r="AH16" s="265"/>
      <c r="AI16" s="216">
        <v>55</v>
      </c>
      <c r="AJ16" s="29"/>
      <c r="AK16" s="29"/>
    </row>
    <row r="17" spans="1:37" x14ac:dyDescent="0.2">
      <c r="A17" s="128" t="s">
        <v>157</v>
      </c>
      <c r="B17" s="230"/>
      <c r="C17" s="316">
        <v>34</v>
      </c>
      <c r="D17" s="57"/>
      <c r="E17" s="316">
        <v>26</v>
      </c>
      <c r="F17" s="316">
        <v>25</v>
      </c>
      <c r="G17" s="316">
        <v>32</v>
      </c>
      <c r="H17" s="316">
        <v>33</v>
      </c>
      <c r="I17" s="316">
        <v>29</v>
      </c>
      <c r="J17" s="230"/>
      <c r="K17" s="316">
        <v>31</v>
      </c>
      <c r="L17" s="316">
        <v>29</v>
      </c>
      <c r="M17" s="316">
        <v>32</v>
      </c>
      <c r="N17" s="284">
        <v>36</v>
      </c>
      <c r="O17" s="284">
        <v>30</v>
      </c>
      <c r="P17" s="230"/>
      <c r="Q17" s="284">
        <v>26</v>
      </c>
      <c r="R17" s="284">
        <v>25</v>
      </c>
      <c r="S17" s="284">
        <v>28</v>
      </c>
      <c r="T17" s="284">
        <v>28</v>
      </c>
      <c r="U17" s="284">
        <v>27</v>
      </c>
      <c r="V17" s="235"/>
      <c r="W17" s="286">
        <v>28</v>
      </c>
      <c r="X17" s="286">
        <v>25</v>
      </c>
      <c r="Y17" s="284">
        <v>23</v>
      </c>
      <c r="Z17" s="284">
        <v>20</v>
      </c>
      <c r="AA17" s="284">
        <v>23</v>
      </c>
      <c r="AB17" s="264"/>
      <c r="AC17" s="286">
        <v>23</v>
      </c>
      <c r="AD17" s="286">
        <v>23</v>
      </c>
      <c r="AE17" s="286">
        <v>25</v>
      </c>
      <c r="AF17" s="286">
        <v>26</v>
      </c>
      <c r="AG17" s="286">
        <v>21</v>
      </c>
      <c r="AH17" s="265"/>
      <c r="AI17" s="216">
        <v>23</v>
      </c>
      <c r="AJ17" s="29"/>
      <c r="AK17" s="29"/>
    </row>
    <row r="18" spans="1:37" x14ac:dyDescent="0.2">
      <c r="B18" s="210"/>
      <c r="C18" s="210"/>
      <c r="D18" s="151"/>
      <c r="E18" s="210"/>
      <c r="F18" s="210"/>
      <c r="G18" s="151"/>
      <c r="H18" s="151"/>
      <c r="I18" s="151"/>
      <c r="J18" s="30"/>
      <c r="K18" s="151"/>
      <c r="L18" s="151"/>
      <c r="M18" s="151"/>
      <c r="N18" s="151"/>
      <c r="O18" s="30"/>
      <c r="P18" s="30"/>
      <c r="Q18" s="70"/>
      <c r="R18" s="70"/>
      <c r="S18" s="70"/>
      <c r="T18" s="70"/>
      <c r="U18" s="76"/>
      <c r="W18" s="84"/>
      <c r="X18" s="79"/>
      <c r="Y18" s="70"/>
      <c r="Z18" s="70"/>
      <c r="AA18" s="70"/>
      <c r="AB18" s="78"/>
      <c r="AC18" s="84"/>
      <c r="AD18" s="79"/>
      <c r="AE18" s="79"/>
      <c r="AF18" s="79"/>
      <c r="AG18" s="79"/>
      <c r="AH18" s="79"/>
      <c r="AI18" s="76"/>
      <c r="AJ18" s="29"/>
    </row>
    <row r="19" spans="1:37" s="149" customFormat="1" ht="12.75" x14ac:dyDescent="0.2">
      <c r="A19" s="207" t="s">
        <v>243</v>
      </c>
      <c r="B19" s="210"/>
      <c r="C19" s="210"/>
      <c r="D19" s="151"/>
      <c r="E19" s="210"/>
      <c r="F19" s="210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5"/>
      <c r="R19" s="155"/>
      <c r="S19" s="155"/>
      <c r="T19" s="155"/>
      <c r="U19" s="156"/>
      <c r="W19" s="159"/>
      <c r="X19" s="158"/>
      <c r="Y19" s="155"/>
      <c r="Z19" s="155"/>
      <c r="AA19" s="155"/>
      <c r="AB19" s="157"/>
      <c r="AC19" s="159"/>
      <c r="AD19" s="158"/>
      <c r="AE19" s="158"/>
      <c r="AF19" s="158"/>
      <c r="AG19" s="158"/>
      <c r="AH19" s="158"/>
      <c r="AI19" s="156"/>
      <c r="AJ19" s="150"/>
    </row>
    <row r="20" spans="1:37" ht="12.75" x14ac:dyDescent="0.2">
      <c r="A20" s="207" t="s">
        <v>230</v>
      </c>
      <c r="B20" s="210"/>
      <c r="C20" s="210"/>
      <c r="D20" s="151"/>
      <c r="E20" s="210"/>
      <c r="F20" s="210"/>
      <c r="G20" s="151"/>
      <c r="H20" s="151"/>
      <c r="I20" s="151"/>
      <c r="J20" s="30"/>
      <c r="K20" s="151"/>
      <c r="L20" s="151"/>
      <c r="M20" s="151"/>
      <c r="N20" s="151"/>
      <c r="O20" s="30"/>
      <c r="P20" s="30"/>
      <c r="Q20" s="70"/>
      <c r="R20" s="70"/>
      <c r="S20" s="70"/>
      <c r="T20" s="70"/>
      <c r="U20" s="76"/>
      <c r="W20" s="84"/>
      <c r="X20" s="79"/>
      <c r="Y20" s="70"/>
      <c r="Z20" s="70"/>
      <c r="AA20" s="70"/>
      <c r="AB20" s="78"/>
      <c r="AC20" s="84"/>
      <c r="AD20" s="79"/>
      <c r="AE20" s="79"/>
      <c r="AF20" s="79"/>
      <c r="AG20" s="79"/>
      <c r="AH20" s="79"/>
      <c r="AI20" s="76"/>
      <c r="AJ20" s="29"/>
    </row>
    <row r="21" spans="1:37" s="149" customFormat="1" ht="12.75" x14ac:dyDescent="0.2">
      <c r="A21" s="207" t="s">
        <v>221</v>
      </c>
      <c r="B21" s="210"/>
      <c r="C21" s="210"/>
      <c r="D21" s="151"/>
      <c r="E21" s="210"/>
      <c r="F21" s="210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5"/>
      <c r="R21" s="155"/>
      <c r="S21" s="155"/>
      <c r="T21" s="155"/>
      <c r="U21" s="156"/>
      <c r="W21" s="159"/>
      <c r="X21" s="158"/>
      <c r="Y21" s="155"/>
      <c r="Z21" s="155"/>
      <c r="AA21" s="155"/>
      <c r="AB21" s="157"/>
      <c r="AC21" s="159"/>
      <c r="AD21" s="158"/>
      <c r="AE21" s="158"/>
      <c r="AF21" s="158"/>
      <c r="AG21" s="158"/>
      <c r="AH21" s="158"/>
      <c r="AI21" s="156"/>
      <c r="AJ21" s="150"/>
    </row>
    <row r="22" spans="1:37" ht="12.75" x14ac:dyDescent="0.2">
      <c r="A22" s="207" t="s">
        <v>195</v>
      </c>
      <c r="B22" s="210"/>
      <c r="C22" s="210"/>
      <c r="D22" s="151"/>
      <c r="E22" s="210"/>
      <c r="F22" s="210"/>
      <c r="G22" s="151"/>
      <c r="H22" s="151"/>
      <c r="I22" s="151"/>
      <c r="J22" s="30"/>
      <c r="K22" s="151"/>
      <c r="L22" s="151"/>
      <c r="M22" s="151"/>
      <c r="N22" s="151"/>
      <c r="O22" s="30"/>
      <c r="P22" s="30"/>
      <c r="Q22" s="125"/>
      <c r="R22" s="125"/>
      <c r="S22" s="125"/>
      <c r="T22" s="125"/>
      <c r="U22" s="76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29"/>
    </row>
    <row r="23" spans="1:37" ht="12.75" x14ac:dyDescent="0.2">
      <c r="A23" s="207" t="s">
        <v>196</v>
      </c>
      <c r="B23" s="210"/>
      <c r="C23" s="210"/>
      <c r="D23" s="151"/>
      <c r="E23" s="210"/>
      <c r="F23" s="210"/>
      <c r="G23" s="151"/>
      <c r="H23" s="151"/>
      <c r="I23" s="151"/>
      <c r="J23" s="30"/>
      <c r="K23" s="151"/>
      <c r="L23" s="151"/>
      <c r="M23" s="151"/>
      <c r="N23" s="151"/>
      <c r="O23" s="30"/>
      <c r="P23" s="30"/>
      <c r="Q23" s="125"/>
      <c r="R23" s="125"/>
      <c r="S23" s="125"/>
      <c r="T23" s="125"/>
      <c r="U23" s="76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29"/>
    </row>
    <row r="24" spans="1:37" ht="12.75" x14ac:dyDescent="0.2">
      <c r="A24" s="207" t="s">
        <v>197</v>
      </c>
      <c r="B24" s="210"/>
      <c r="C24" s="210"/>
      <c r="D24" s="151"/>
      <c r="E24" s="210"/>
      <c r="F24" s="210"/>
      <c r="G24" s="151"/>
      <c r="H24" s="151"/>
      <c r="I24" s="151"/>
      <c r="J24" s="30"/>
      <c r="K24" s="151"/>
      <c r="L24" s="151"/>
      <c r="M24" s="151"/>
      <c r="N24" s="151"/>
      <c r="O24" s="30"/>
      <c r="P24" s="30"/>
      <c r="Q24" s="125"/>
      <c r="R24" s="125"/>
      <c r="S24" s="125"/>
      <c r="T24" s="125"/>
      <c r="U24" s="76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29"/>
    </row>
    <row r="25" spans="1:37" ht="12.75" x14ac:dyDescent="0.2">
      <c r="A25" s="207" t="s">
        <v>198</v>
      </c>
      <c r="B25" s="210"/>
      <c r="C25" s="210"/>
      <c r="D25" s="151"/>
      <c r="E25" s="210"/>
      <c r="F25" s="210"/>
      <c r="G25" s="151"/>
      <c r="H25" s="151"/>
      <c r="I25" s="151"/>
      <c r="J25" s="30"/>
      <c r="K25" s="151"/>
      <c r="L25" s="151"/>
      <c r="M25" s="151"/>
      <c r="N25" s="151"/>
      <c r="O25" s="30"/>
      <c r="P25" s="30"/>
      <c r="Q25" s="125"/>
      <c r="R25" s="125"/>
      <c r="S25" s="125"/>
      <c r="T25" s="125"/>
      <c r="U25" s="76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29"/>
    </row>
    <row r="26" spans="1:37" ht="12.75" x14ac:dyDescent="0.2">
      <c r="A26" s="207" t="s">
        <v>199</v>
      </c>
      <c r="B26" s="210"/>
      <c r="C26" s="210"/>
      <c r="D26" s="151"/>
      <c r="E26" s="210"/>
      <c r="F26" s="210"/>
      <c r="G26" s="151"/>
      <c r="H26" s="151"/>
      <c r="I26" s="151"/>
      <c r="J26" s="30"/>
      <c r="K26" s="151"/>
      <c r="L26" s="151"/>
      <c r="M26" s="151"/>
      <c r="N26" s="151"/>
      <c r="O26" s="30"/>
      <c r="P26" s="30"/>
      <c r="Q26" s="125"/>
      <c r="R26" s="125"/>
      <c r="S26" s="125"/>
      <c r="T26" s="125"/>
      <c r="U26" s="76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29"/>
    </row>
    <row r="27" spans="1:37" ht="12.75" x14ac:dyDescent="0.2">
      <c r="A27" s="207" t="s">
        <v>200</v>
      </c>
      <c r="B27" s="210"/>
      <c r="C27" s="210"/>
      <c r="D27" s="151"/>
      <c r="E27" s="210"/>
      <c r="F27" s="210"/>
      <c r="G27" s="151"/>
      <c r="H27" s="151"/>
      <c r="I27" s="151"/>
      <c r="J27" s="30"/>
      <c r="K27" s="151"/>
      <c r="L27" s="151"/>
      <c r="M27" s="151"/>
      <c r="N27" s="151"/>
      <c r="O27" s="30"/>
      <c r="P27" s="30"/>
      <c r="Q27" s="70"/>
      <c r="R27" s="70"/>
      <c r="S27" s="70"/>
      <c r="T27" s="70"/>
      <c r="U27" s="76"/>
      <c r="W27" s="84"/>
      <c r="X27" s="79"/>
      <c r="Y27" s="70"/>
      <c r="Z27" s="70"/>
      <c r="AA27" s="70"/>
      <c r="AB27" s="78"/>
      <c r="AC27" s="84"/>
      <c r="AD27" s="79"/>
      <c r="AE27" s="79"/>
      <c r="AF27" s="79"/>
      <c r="AG27" s="79"/>
      <c r="AH27" s="79"/>
      <c r="AI27" s="76"/>
      <c r="AJ27" s="29"/>
    </row>
    <row r="28" spans="1:37" ht="12.75" x14ac:dyDescent="0.2">
      <c r="A28" s="207" t="s">
        <v>201</v>
      </c>
      <c r="B28" s="210"/>
      <c r="C28" s="210"/>
      <c r="D28" s="151"/>
      <c r="E28" s="210"/>
      <c r="F28" s="210"/>
      <c r="G28" s="151"/>
      <c r="H28" s="151"/>
      <c r="I28" s="151"/>
      <c r="J28" s="30"/>
      <c r="K28" s="151"/>
      <c r="L28" s="151"/>
      <c r="M28" s="151"/>
      <c r="N28" s="151"/>
      <c r="O28" s="30"/>
      <c r="P28" s="30"/>
      <c r="Q28" s="70"/>
      <c r="R28" s="70"/>
      <c r="S28" s="70"/>
      <c r="T28" s="70"/>
      <c r="U28" s="76"/>
      <c r="W28" s="84"/>
      <c r="X28" s="79"/>
      <c r="Y28" s="70"/>
      <c r="Z28" s="70"/>
      <c r="AA28" s="70"/>
      <c r="AB28" s="78"/>
      <c r="AC28" s="84"/>
      <c r="AD28" s="79"/>
      <c r="AE28" s="79"/>
      <c r="AF28" s="79"/>
      <c r="AG28" s="79"/>
      <c r="AH28" s="79"/>
      <c r="AI28" s="76"/>
      <c r="AJ28" s="29"/>
    </row>
    <row r="29" spans="1:37" ht="12.75" x14ac:dyDescent="0.2">
      <c r="A29" s="207" t="s">
        <v>202</v>
      </c>
      <c r="B29" s="210"/>
      <c r="C29" s="210"/>
      <c r="D29" s="151"/>
      <c r="E29" s="210"/>
      <c r="F29" s="210"/>
      <c r="G29" s="151"/>
      <c r="H29" s="151"/>
      <c r="I29" s="151"/>
      <c r="J29" s="30"/>
      <c r="K29" s="151"/>
      <c r="L29" s="151"/>
      <c r="M29" s="151"/>
      <c r="N29" s="151"/>
      <c r="O29" s="30"/>
      <c r="P29" s="30"/>
      <c r="Q29" s="125"/>
      <c r="R29" s="125"/>
      <c r="S29" s="125"/>
      <c r="T29" s="125"/>
      <c r="U29" s="76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29"/>
    </row>
    <row r="30" spans="1:37" ht="12.75" x14ac:dyDescent="0.2">
      <c r="A30" s="207" t="s">
        <v>203</v>
      </c>
      <c r="B30" s="210"/>
      <c r="C30" s="210"/>
      <c r="D30" s="151"/>
      <c r="E30" s="210"/>
      <c r="F30" s="210"/>
      <c r="G30" s="151"/>
      <c r="H30" s="151"/>
      <c r="I30" s="151"/>
      <c r="J30" s="30"/>
      <c r="K30" s="151"/>
      <c r="L30" s="151"/>
      <c r="M30" s="151"/>
      <c r="N30" s="151"/>
      <c r="O30" s="30"/>
      <c r="P30" s="30"/>
      <c r="Q30" s="125"/>
      <c r="R30" s="125"/>
      <c r="S30" s="125"/>
      <c r="T30" s="125"/>
      <c r="U30" s="76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29"/>
    </row>
    <row r="31" spans="1:37" ht="12.75" x14ac:dyDescent="0.2">
      <c r="A31" s="207" t="s">
        <v>244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33"/>
      <c r="R31" s="33"/>
      <c r="S31" s="33"/>
      <c r="T31" s="33"/>
      <c r="U31" s="77"/>
      <c r="V31" s="71"/>
      <c r="W31" s="57"/>
      <c r="X31" s="80"/>
      <c r="Y31" s="33"/>
      <c r="Z31" s="33"/>
      <c r="AA31" s="33"/>
      <c r="AB31" s="77"/>
      <c r="AC31" s="57"/>
      <c r="AD31" s="77"/>
      <c r="AE31" s="77"/>
      <c r="AF31" s="77"/>
      <c r="AG31" s="77"/>
      <c r="AH31" s="77"/>
      <c r="AI31" s="77"/>
    </row>
    <row r="32" spans="1:37" ht="12.75" x14ac:dyDescent="0.2">
      <c r="A32" s="207" t="s">
        <v>204</v>
      </c>
    </row>
    <row r="33" spans="1:1" ht="12.75" x14ac:dyDescent="0.2">
      <c r="A33" s="207" t="s">
        <v>245</v>
      </c>
    </row>
    <row r="34" spans="1:1" ht="12.75" x14ac:dyDescent="0.2">
      <c r="A34" s="207" t="s">
        <v>246</v>
      </c>
    </row>
  </sheetData>
  <pageMargins left="0.17" right="0.17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Pasywa Q</vt:lpstr>
      <vt:lpstr>Balance sheet</vt:lpstr>
      <vt:lpstr>P&amp;L</vt:lpstr>
      <vt:lpstr>CF</vt:lpstr>
      <vt:lpstr>Areas of activity</vt:lpstr>
      <vt:lpstr>Key operational figures</vt:lpstr>
      <vt:lpstr>Indicators</vt:lpstr>
      <vt:lpstr>'Areas of activity'!Obszar_wydruku</vt:lpstr>
      <vt:lpstr>'Balance sheet'!Obszar_wydruku</vt:lpstr>
      <vt:lpstr>CF!Obszar_wydruku</vt:lpstr>
      <vt:lpstr>Indicators!Obszar_wydruku</vt:lpstr>
      <vt:lpstr>'Key operational figures'!Obszar_wydruku</vt:lpstr>
      <vt:lpstr>'P&amp;L'!Obszar_wydruku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finansowe i operacyjne GK Enea</dc:title>
  <dc:creator>Mateusz Paradowski</dc:creator>
  <cp:keywords>Enea, dane finansowe, dane opercyjne</cp:keywords>
  <cp:lastModifiedBy>Ja</cp:lastModifiedBy>
  <cp:lastPrinted>2014-11-06T09:48:32Z</cp:lastPrinted>
  <dcterms:created xsi:type="dcterms:W3CDTF">2014-04-02T11:35:10Z</dcterms:created>
  <dcterms:modified xsi:type="dcterms:W3CDTF">2017-05-24T15:43:56Z</dcterms:modified>
</cp:coreProperties>
</file>